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4.2 Васильевское сп\"/>
    </mc:Choice>
  </mc:AlternateContent>
  <bookViews>
    <workbookView xWindow="0" yWindow="0" windowWidth="16380" windowHeight="8196" tabRatio="500"/>
  </bookViews>
  <sheets>
    <sheet name="Приложение №9" sheetId="1" r:id="rId1"/>
  </sheets>
  <definedNames>
    <definedName name="_xlnm._FilterDatabase" localSheetId="0">'Приложение №9'!$A$11:$P$81</definedName>
    <definedName name="_xlnm.Print_Titles" localSheetId="0">'Приложение №9'!$10:$10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9" i="1" l="1"/>
  <c r="P78" i="1" s="1"/>
  <c r="O79" i="1"/>
  <c r="O78" i="1" s="1"/>
  <c r="N79" i="1"/>
  <c r="M79" i="1"/>
  <c r="L79" i="1"/>
  <c r="L78" i="1" s="1"/>
  <c r="K79" i="1"/>
  <c r="K78" i="1" s="1"/>
  <c r="K77" i="1" s="1"/>
  <c r="K76" i="1" s="1"/>
  <c r="N78" i="1"/>
  <c r="N77" i="1" s="1"/>
  <c r="N76" i="1" s="1"/>
  <c r="M78" i="1"/>
  <c r="M77" i="1" s="1"/>
  <c r="P77" i="1"/>
  <c r="P76" i="1" s="1"/>
  <c r="O77" i="1"/>
  <c r="O76" i="1" s="1"/>
  <c r="L77" i="1"/>
  <c r="L76" i="1" s="1"/>
  <c r="M76" i="1"/>
  <c r="P74" i="1"/>
  <c r="P73" i="1" s="1"/>
  <c r="O74" i="1"/>
  <c r="O73" i="1" s="1"/>
  <c r="N74" i="1"/>
  <c r="M74" i="1"/>
  <c r="L74" i="1"/>
  <c r="L73" i="1" s="1"/>
  <c r="K74" i="1"/>
  <c r="K73" i="1" s="1"/>
  <c r="N73" i="1"/>
  <c r="M73" i="1"/>
  <c r="P71" i="1"/>
  <c r="P70" i="1" s="1"/>
  <c r="O71" i="1"/>
  <c r="O70" i="1" s="1"/>
  <c r="N71" i="1"/>
  <c r="M71" i="1"/>
  <c r="L71" i="1"/>
  <c r="L70" i="1" s="1"/>
  <c r="K71" i="1"/>
  <c r="K70" i="1" s="1"/>
  <c r="N70" i="1"/>
  <c r="M70" i="1"/>
  <c r="P68" i="1"/>
  <c r="P67" i="1" s="1"/>
  <c r="O68" i="1"/>
  <c r="O67" i="1" s="1"/>
  <c r="N68" i="1"/>
  <c r="M68" i="1"/>
  <c r="L68" i="1"/>
  <c r="L67" i="1" s="1"/>
  <c r="K68" i="1"/>
  <c r="K67" i="1" s="1"/>
  <c r="N67" i="1"/>
  <c r="M67" i="1"/>
  <c r="M61" i="1" s="1"/>
  <c r="M60" i="1" s="1"/>
  <c r="P65" i="1"/>
  <c r="O65" i="1"/>
  <c r="N65" i="1"/>
  <c r="M65" i="1"/>
  <c r="L65" i="1"/>
  <c r="L62" i="1" s="1"/>
  <c r="L61" i="1" s="1"/>
  <c r="L60" i="1" s="1"/>
  <c r="K65" i="1"/>
  <c r="P63" i="1"/>
  <c r="O63" i="1"/>
  <c r="N63" i="1"/>
  <c r="N62" i="1" s="1"/>
  <c r="M63" i="1"/>
  <c r="M62" i="1" s="1"/>
  <c r="L63" i="1"/>
  <c r="K63" i="1"/>
  <c r="P62" i="1"/>
  <c r="P61" i="1" s="1"/>
  <c r="P60" i="1" s="1"/>
  <c r="O62" i="1"/>
  <c r="O61" i="1" s="1"/>
  <c r="K62" i="1"/>
  <c r="K61" i="1" s="1"/>
  <c r="K60" i="1" s="1"/>
  <c r="N61" i="1"/>
  <c r="N60" i="1" s="1"/>
  <c r="O60" i="1"/>
  <c r="P58" i="1"/>
  <c r="O58" i="1"/>
  <c r="N58" i="1"/>
  <c r="N57" i="1" s="1"/>
  <c r="N53" i="1" s="1"/>
  <c r="N52" i="1" s="1"/>
  <c r="M58" i="1"/>
  <c r="M57" i="1" s="1"/>
  <c r="L58" i="1"/>
  <c r="K58" i="1"/>
  <c r="P57" i="1"/>
  <c r="P53" i="1" s="1"/>
  <c r="O57" i="1"/>
  <c r="L57" i="1"/>
  <c r="K57" i="1"/>
  <c r="K53" i="1" s="1"/>
  <c r="P55" i="1"/>
  <c r="O55" i="1"/>
  <c r="N55" i="1"/>
  <c r="N54" i="1" s="1"/>
  <c r="M55" i="1"/>
  <c r="M54" i="1" s="1"/>
  <c r="L55" i="1"/>
  <c r="K55" i="1"/>
  <c r="P54" i="1"/>
  <c r="O54" i="1"/>
  <c r="L54" i="1"/>
  <c r="K54" i="1"/>
  <c r="M53" i="1"/>
  <c r="M52" i="1" s="1"/>
  <c r="P52" i="1"/>
  <c r="K52" i="1"/>
  <c r="P50" i="1"/>
  <c r="O50" i="1"/>
  <c r="N50" i="1"/>
  <c r="N49" i="1" s="1"/>
  <c r="M50" i="1"/>
  <c r="M49" i="1" s="1"/>
  <c r="M45" i="1" s="1"/>
  <c r="L50" i="1"/>
  <c r="K50" i="1"/>
  <c r="P49" i="1"/>
  <c r="O49" i="1"/>
  <c r="O45" i="1" s="1"/>
  <c r="L49" i="1"/>
  <c r="L45" i="1" s="1"/>
  <c r="K49" i="1"/>
  <c r="P47" i="1"/>
  <c r="O47" i="1"/>
  <c r="N47" i="1"/>
  <c r="N46" i="1" s="1"/>
  <c r="M47" i="1"/>
  <c r="M46" i="1" s="1"/>
  <c r="L47" i="1"/>
  <c r="K47" i="1"/>
  <c r="P46" i="1"/>
  <c r="O46" i="1"/>
  <c r="L46" i="1"/>
  <c r="K46" i="1"/>
  <c r="N45" i="1"/>
  <c r="P43" i="1"/>
  <c r="P42" i="1" s="1"/>
  <c r="O43" i="1"/>
  <c r="O42" i="1" s="1"/>
  <c r="N43" i="1"/>
  <c r="M43" i="1"/>
  <c r="L43" i="1"/>
  <c r="L42" i="1" s="1"/>
  <c r="K43" i="1"/>
  <c r="K42" i="1" s="1"/>
  <c r="K41" i="1" s="1"/>
  <c r="N42" i="1"/>
  <c r="N41" i="1" s="1"/>
  <c r="M42" i="1"/>
  <c r="M41" i="1" s="1"/>
  <c r="P41" i="1"/>
  <c r="O41" i="1"/>
  <c r="L41" i="1"/>
  <c r="P39" i="1"/>
  <c r="O39" i="1"/>
  <c r="N39" i="1"/>
  <c r="N38" i="1" s="1"/>
  <c r="M39" i="1"/>
  <c r="M38" i="1" s="1"/>
  <c r="L39" i="1"/>
  <c r="K39" i="1"/>
  <c r="P38" i="1"/>
  <c r="O38" i="1"/>
  <c r="L38" i="1"/>
  <c r="K38" i="1"/>
  <c r="P36" i="1"/>
  <c r="O36" i="1"/>
  <c r="N36" i="1"/>
  <c r="N35" i="1" s="1"/>
  <c r="M36" i="1"/>
  <c r="M35" i="1" s="1"/>
  <c r="M27" i="1" s="1"/>
  <c r="L36" i="1"/>
  <c r="K36" i="1"/>
  <c r="P35" i="1"/>
  <c r="O35" i="1"/>
  <c r="L35" i="1"/>
  <c r="K35" i="1"/>
  <c r="P33" i="1"/>
  <c r="O33" i="1"/>
  <c r="N33" i="1"/>
  <c r="M33" i="1"/>
  <c r="L33" i="1"/>
  <c r="K33" i="1"/>
  <c r="P31" i="1"/>
  <c r="O31" i="1"/>
  <c r="N31" i="1"/>
  <c r="M31" i="1"/>
  <c r="L31" i="1"/>
  <c r="L28" i="1" s="1"/>
  <c r="L27" i="1" s="1"/>
  <c r="K31" i="1"/>
  <c r="P29" i="1"/>
  <c r="O29" i="1"/>
  <c r="N29" i="1"/>
  <c r="N28" i="1" s="1"/>
  <c r="M29" i="1"/>
  <c r="M28" i="1" s="1"/>
  <c r="L29" i="1"/>
  <c r="K29" i="1"/>
  <c r="P28" i="1"/>
  <c r="P27" i="1" s="1"/>
  <c r="O28" i="1"/>
  <c r="K28" i="1"/>
  <c r="K27" i="1" s="1"/>
  <c r="N27" i="1"/>
  <c r="P25" i="1"/>
  <c r="O25" i="1"/>
  <c r="N25" i="1"/>
  <c r="M25" i="1"/>
  <c r="L25" i="1"/>
  <c r="K25" i="1"/>
  <c r="P23" i="1"/>
  <c r="O23" i="1"/>
  <c r="N23" i="1"/>
  <c r="M23" i="1"/>
  <c r="M21" i="1" s="1"/>
  <c r="L23" i="1"/>
  <c r="K23" i="1"/>
  <c r="P22" i="1"/>
  <c r="P21" i="1" s="1"/>
  <c r="O22" i="1"/>
  <c r="O21" i="1" s="1"/>
  <c r="N22" i="1"/>
  <c r="M22" i="1"/>
  <c r="L22" i="1"/>
  <c r="L21" i="1" s="1"/>
  <c r="K22" i="1"/>
  <c r="K21" i="1" s="1"/>
  <c r="N21" i="1"/>
  <c r="P19" i="1"/>
  <c r="O19" i="1"/>
  <c r="N19" i="1"/>
  <c r="M19" i="1"/>
  <c r="L19" i="1"/>
  <c r="K19" i="1"/>
  <c r="P17" i="1"/>
  <c r="O17" i="1"/>
  <c r="N17" i="1"/>
  <c r="M17" i="1"/>
  <c r="M14" i="1" s="1"/>
  <c r="M13" i="1" s="1"/>
  <c r="L17" i="1"/>
  <c r="K17" i="1"/>
  <c r="P15" i="1"/>
  <c r="P14" i="1" s="1"/>
  <c r="O15" i="1"/>
  <c r="O14" i="1" s="1"/>
  <c r="N15" i="1"/>
  <c r="M15" i="1"/>
  <c r="L15" i="1"/>
  <c r="L14" i="1" s="1"/>
  <c r="K15" i="1"/>
  <c r="K14" i="1" s="1"/>
  <c r="K13" i="1" s="1"/>
  <c r="N14" i="1"/>
  <c r="N13" i="1" s="1"/>
  <c r="N12" i="1" s="1"/>
  <c r="N11" i="1" s="1"/>
  <c r="N81" i="1" s="1"/>
  <c r="P13" i="1"/>
  <c r="O13" i="1"/>
  <c r="L13" i="1"/>
  <c r="M12" i="1" l="1"/>
  <c r="M11" i="1" s="1"/>
  <c r="M81" i="1" s="1"/>
  <c r="L12" i="1"/>
  <c r="P45" i="1"/>
  <c r="P12" i="1" s="1"/>
  <c r="P11" i="1" s="1"/>
  <c r="P81" i="1" s="1"/>
  <c r="L53" i="1"/>
  <c r="L52" i="1" s="1"/>
  <c r="O27" i="1"/>
  <c r="O12" i="1" s="1"/>
  <c r="O11" i="1" s="1"/>
  <c r="O81" i="1" s="1"/>
  <c r="K45" i="1"/>
  <c r="K12" i="1" s="1"/>
  <c r="K11" i="1" s="1"/>
  <c r="K81" i="1" s="1"/>
  <c r="O53" i="1"/>
  <c r="O52" i="1" s="1"/>
  <c r="L11" i="1" l="1"/>
  <c r="L81" i="1" s="1"/>
</calcChain>
</file>

<file path=xl/sharedStrings.xml><?xml version="1.0" encoding="utf-8"?>
<sst xmlns="http://schemas.openxmlformats.org/spreadsheetml/2006/main" count="159" uniqueCount="80">
  <si>
    <t xml:space="preserve">Приложение № 4
к Решению Совета Марьяновского района  № 14/2 от 26.12.2024 года "О внесении изменений в Решение Совета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</si>
  <si>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</si>
  <si>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</si>
  <si>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</si>
  <si>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</si>
  <si>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</si>
  <si>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</si>
  <si>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</si>
  <si>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</si>
  <si>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</si>
  <si>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</si>
  <si>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</si>
  <si>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</si>
  <si>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</si>
  <si>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</si>
  <si>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</si>
  <si>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</si>
  <si>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</si>
  <si>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</si>
  <si>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</si>
  <si>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</si>
  <si>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</si>
  <si>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</si>
  <si>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</si>
  <si>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</si>
  <si>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</si>
  <si>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</si>
  <si>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</si>
  <si>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</si>
  <si>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</si>
  <si>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</si>
  <si>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</si>
  <si>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</si>
  <si>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</si>
  <si>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</si>
  <si>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</si>
  <si>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</si>
  <si>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</si>
  <si>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</si>
  <si>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</si>
  <si>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</si>
  <si>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</si>
  <si>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</si>
  <si>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0310420010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</si>
  <si>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</si>
  <si>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</si>
  <si>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</si>
  <si>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Междбюджетные трансферты на содержание автомобильных дорог общего пользования</t>
  </si>
  <si>
    <t>0318110060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</si>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</sst>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1"/>
  <sheetViews>
    <sheetView showGridLines="0" tabSelected="1" view="pageBreakPreview" zoomScale="70" zoomScaleNormal="100" zoomScalePageLayoutView="70" workbookViewId="0">
      <selection activeCell="K82" sqref="K82"/>
    </sheetView>
  </sheetViews>
  <sheetFormatPr defaultColWidth="8.90625" defaultRowHeight="18" x14ac:dyDescent="0.35"/>
  <cols>
    <col min="1" max="1" width="0.453125" style="1" customWidth="1"/>
    <col min="2" max="2" width="3.6328125" style="1" customWidth="1"/>
    <col min="3" max="3" width="27.7265625" style="1" customWidth="1"/>
    <col min="4" max="4" width="2.81640625" style="1" customWidth="1"/>
    <col min="5" max="5" width="1.81640625" style="1" customWidth="1"/>
    <col min="6" max="6" width="2.36328125" style="1" customWidth="1"/>
    <col min="7" max="7" width="1.453125" style="2" customWidth="1"/>
    <col min="8" max="8" width="3" style="1" customWidth="1"/>
    <col min="9" max="9" width="3.26953125" style="1" customWidth="1"/>
    <col min="10" max="10" width="4.81640625" style="1" customWidth="1"/>
    <col min="11" max="11" width="14.08984375" style="1" customWidth="1"/>
    <col min="12" max="12" width="12.90625" style="1" customWidth="1"/>
    <col min="13" max="13" width="15.54296875" style="1" customWidth="1"/>
    <col min="14" max="14" width="11" style="1" customWidth="1"/>
    <col min="15" max="15" width="15.26953125" style="1" customWidth="1"/>
    <col min="16" max="16" width="13.81640625" style="1" customWidth="1"/>
    <col min="17" max="1024" width="8.90625" style="1"/>
  </cols>
  <sheetData>
    <row r="1" spans="1:16" ht="178.2" customHeight="1" x14ac:dyDescent="0.35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/>
      <c r="N1" s="32" t="s">
        <v>0</v>
      </c>
      <c r="O1" s="32"/>
      <c r="P1" s="32"/>
    </row>
    <row r="2" spans="1:16" ht="121.8" customHeight="1" x14ac:dyDescent="0.35">
      <c r="A2" s="3"/>
      <c r="B2" s="3"/>
      <c r="C2" s="3"/>
      <c r="D2" s="3"/>
      <c r="E2" s="3"/>
      <c r="F2" s="3"/>
      <c r="G2" s="4"/>
      <c r="H2" s="6"/>
      <c r="I2" s="6"/>
      <c r="M2" s="33" t="s">
        <v>1</v>
      </c>
      <c r="N2" s="33"/>
      <c r="O2" s="33"/>
      <c r="P2" s="33"/>
    </row>
    <row r="3" spans="1:16" ht="20.25" customHeight="1" x14ac:dyDescent="0.35">
      <c r="A3" s="7"/>
      <c r="B3" s="34" t="s">
        <v>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20.25" customHeight="1" x14ac:dyDescent="0.35">
      <c r="A4" s="7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9.5" customHeight="1" x14ac:dyDescent="0.35">
      <c r="A5" s="7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41.25" customHeight="1" x14ac:dyDescent="0.35">
      <c r="A6" s="7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ht="27.75" customHeight="1" x14ac:dyDescent="0.35">
      <c r="A7" s="3"/>
      <c r="B7" s="35" t="s">
        <v>3</v>
      </c>
      <c r="C7" s="35" t="s">
        <v>4</v>
      </c>
      <c r="D7" s="35" t="s">
        <v>5</v>
      </c>
      <c r="E7" s="35"/>
      <c r="F7" s="35"/>
      <c r="G7" s="35"/>
      <c r="H7" s="35"/>
      <c r="I7" s="35"/>
      <c r="J7" s="35"/>
      <c r="K7" s="36" t="s">
        <v>6</v>
      </c>
      <c r="L7" s="36"/>
      <c r="M7" s="36"/>
      <c r="N7" s="36"/>
      <c r="O7" s="36"/>
      <c r="P7" s="36"/>
    </row>
    <row r="8" spans="1:16" ht="78.75" customHeight="1" x14ac:dyDescent="0.35">
      <c r="A8" s="3"/>
      <c r="B8" s="35"/>
      <c r="C8" s="35"/>
      <c r="D8" s="35"/>
      <c r="E8" s="35"/>
      <c r="F8" s="35"/>
      <c r="G8" s="35"/>
      <c r="H8" s="35"/>
      <c r="I8" s="35"/>
      <c r="J8" s="35"/>
      <c r="K8" s="35" t="s">
        <v>7</v>
      </c>
      <c r="L8" s="35"/>
      <c r="M8" s="35" t="s">
        <v>8</v>
      </c>
      <c r="N8" s="35"/>
      <c r="O8" s="35" t="s">
        <v>9</v>
      </c>
      <c r="P8" s="35"/>
    </row>
    <row r="9" spans="1:16" ht="162" customHeight="1" x14ac:dyDescent="0.35">
      <c r="A9" s="10"/>
      <c r="B9" s="35"/>
      <c r="C9" s="35"/>
      <c r="D9" s="37" t="s">
        <v>10</v>
      </c>
      <c r="E9" s="37"/>
      <c r="F9" s="37"/>
      <c r="G9" s="37"/>
      <c r="H9" s="37"/>
      <c r="I9" s="37"/>
      <c r="J9" s="11" t="s">
        <v>11</v>
      </c>
      <c r="K9" s="12" t="s">
        <v>12</v>
      </c>
      <c r="L9" s="13" t="s">
        <v>13</v>
      </c>
      <c r="M9" s="12" t="s">
        <v>12</v>
      </c>
      <c r="N9" s="13" t="s">
        <v>13</v>
      </c>
      <c r="O9" s="12" t="s">
        <v>12</v>
      </c>
      <c r="P9" s="13" t="s">
        <v>13</v>
      </c>
    </row>
    <row r="10" spans="1:16" ht="19.5" customHeight="1" x14ac:dyDescent="0.35">
      <c r="A10" s="10"/>
      <c r="B10" s="8">
        <v>1</v>
      </c>
      <c r="C10" s="9">
        <v>2</v>
      </c>
      <c r="D10" s="14"/>
      <c r="E10" s="15"/>
      <c r="F10" s="16">
        <v>3</v>
      </c>
      <c r="G10" s="15"/>
      <c r="H10" s="15"/>
      <c r="I10" s="17"/>
      <c r="J10" s="8">
        <v>4</v>
      </c>
      <c r="K10" s="8">
        <v>5</v>
      </c>
      <c r="L10" s="8">
        <v>6</v>
      </c>
      <c r="M10" s="9">
        <v>7</v>
      </c>
      <c r="N10" s="9">
        <v>8</v>
      </c>
      <c r="O10" s="9">
        <v>9</v>
      </c>
      <c r="P10" s="9">
        <v>10</v>
      </c>
    </row>
    <row r="11" spans="1:16" ht="143.25" customHeight="1" x14ac:dyDescent="0.35">
      <c r="A11" s="10"/>
      <c r="B11" s="14">
        <v>1</v>
      </c>
      <c r="C11" s="18" t="s">
        <v>14</v>
      </c>
      <c r="D11" s="31" t="s">
        <v>15</v>
      </c>
      <c r="E11" s="31"/>
      <c r="F11" s="31"/>
      <c r="G11" s="31"/>
      <c r="H11" s="31"/>
      <c r="I11" s="31"/>
      <c r="J11" s="14"/>
      <c r="K11" s="19">
        <f t="shared" ref="K11:P11" si="0">SUM(K12,K60,K52,K76)</f>
        <v>25511697.100000001</v>
      </c>
      <c r="L11" s="19">
        <f t="shared" si="0"/>
        <v>8735237.0700000003</v>
      </c>
      <c r="M11" s="19">
        <f t="shared" si="0"/>
        <v>13707975.52</v>
      </c>
      <c r="N11" s="19">
        <f t="shared" si="0"/>
        <v>504700</v>
      </c>
      <c r="O11" s="19">
        <f t="shared" si="0"/>
        <v>13511831.32</v>
      </c>
      <c r="P11" s="19">
        <f t="shared" si="0"/>
        <v>552657</v>
      </c>
    </row>
    <row r="12" spans="1:16" ht="141" customHeight="1" x14ac:dyDescent="0.35">
      <c r="A12" s="10"/>
      <c r="B12" s="14"/>
      <c r="C12" s="18" t="s">
        <v>16</v>
      </c>
      <c r="D12" s="31" t="s">
        <v>17</v>
      </c>
      <c r="E12" s="31"/>
      <c r="F12" s="31"/>
      <c r="G12" s="31"/>
      <c r="H12" s="31"/>
      <c r="I12" s="31"/>
      <c r="J12" s="14"/>
      <c r="K12" s="19">
        <f>SUM(K13,K21,K27,K38,K45,K41)</f>
        <v>14036625.710000001</v>
      </c>
      <c r="L12" s="19">
        <f>SUM(L13,L21,L27,L38,L45,L41)</f>
        <v>916026</v>
      </c>
      <c r="M12" s="19">
        <f>SUM(M13,M21,M27,M38,M45)</f>
        <v>11654974.52</v>
      </c>
      <c r="N12" s="19">
        <f>SUM(N13,N21,N27,N38,N45)</f>
        <v>504700</v>
      </c>
      <c r="O12" s="19">
        <f>SUM(O13,O21,O27,O38,O45)</f>
        <v>11535720.32</v>
      </c>
      <c r="P12" s="19">
        <f>SUM(P13,P21,P27,P38,P45)</f>
        <v>552657</v>
      </c>
    </row>
    <row r="13" spans="1:16" ht="120" customHeight="1" x14ac:dyDescent="0.35">
      <c r="A13" s="10"/>
      <c r="B13" s="14"/>
      <c r="C13" s="18" t="s">
        <v>18</v>
      </c>
      <c r="D13" s="31" t="s">
        <v>19</v>
      </c>
      <c r="E13" s="31"/>
      <c r="F13" s="31"/>
      <c r="G13" s="31"/>
      <c r="H13" s="31"/>
      <c r="I13" s="31"/>
      <c r="J13" s="14"/>
      <c r="K13" s="19">
        <f t="shared" ref="K13:P13" si="1">K14</f>
        <v>4855694.24</v>
      </c>
      <c r="L13" s="19">
        <f t="shared" si="1"/>
        <v>0</v>
      </c>
      <c r="M13" s="19">
        <f t="shared" si="1"/>
        <v>4290176.07</v>
      </c>
      <c r="N13" s="19">
        <f t="shared" si="1"/>
        <v>0</v>
      </c>
      <c r="O13" s="19">
        <f t="shared" si="1"/>
        <v>3912176.07</v>
      </c>
      <c r="P13" s="19">
        <f t="shared" si="1"/>
        <v>0</v>
      </c>
    </row>
    <row r="14" spans="1:16" ht="87" customHeight="1" x14ac:dyDescent="0.35">
      <c r="A14" s="20"/>
      <c r="B14" s="21"/>
      <c r="C14" s="22" t="s">
        <v>20</v>
      </c>
      <c r="D14" s="31" t="s">
        <v>21</v>
      </c>
      <c r="E14" s="31"/>
      <c r="F14" s="31"/>
      <c r="G14" s="31"/>
      <c r="H14" s="31"/>
      <c r="I14" s="31"/>
      <c r="J14" s="23"/>
      <c r="K14" s="24">
        <f t="shared" ref="K14:P14" si="2">SUM(K15,K17,K19)</f>
        <v>4855694.24</v>
      </c>
      <c r="L14" s="24">
        <f t="shared" si="2"/>
        <v>0</v>
      </c>
      <c r="M14" s="24">
        <f t="shared" si="2"/>
        <v>4290176.07</v>
      </c>
      <c r="N14" s="24">
        <f t="shared" si="2"/>
        <v>0</v>
      </c>
      <c r="O14" s="24">
        <f t="shared" si="2"/>
        <v>3912176.07</v>
      </c>
      <c r="P14" s="24">
        <f t="shared" si="2"/>
        <v>0</v>
      </c>
    </row>
    <row r="15" spans="1:16" ht="261" customHeight="1" x14ac:dyDescent="0.35">
      <c r="A15" s="20"/>
      <c r="B15" s="21"/>
      <c r="C15" s="22" t="s">
        <v>22</v>
      </c>
      <c r="D15" s="31" t="s">
        <v>21</v>
      </c>
      <c r="E15" s="31"/>
      <c r="F15" s="31"/>
      <c r="G15" s="31"/>
      <c r="H15" s="31"/>
      <c r="I15" s="31"/>
      <c r="J15" s="23">
        <v>100</v>
      </c>
      <c r="K15" s="24">
        <f t="shared" ref="K15:P15" si="3">K16</f>
        <v>4299995.9800000004</v>
      </c>
      <c r="L15" s="24">
        <f t="shared" si="3"/>
        <v>0</v>
      </c>
      <c r="M15" s="24">
        <f t="shared" si="3"/>
        <v>3810556.07</v>
      </c>
      <c r="N15" s="24">
        <f t="shared" si="3"/>
        <v>0</v>
      </c>
      <c r="O15" s="24">
        <f t="shared" si="3"/>
        <v>3432556.07</v>
      </c>
      <c r="P15" s="24">
        <f t="shared" si="3"/>
        <v>0</v>
      </c>
    </row>
    <row r="16" spans="1:16" ht="99" customHeight="1" x14ac:dyDescent="0.35">
      <c r="A16" s="20"/>
      <c r="B16" s="21"/>
      <c r="C16" s="22" t="s">
        <v>23</v>
      </c>
      <c r="D16" s="31" t="s">
        <v>21</v>
      </c>
      <c r="E16" s="31"/>
      <c r="F16" s="31"/>
      <c r="G16" s="31"/>
      <c r="H16" s="31"/>
      <c r="I16" s="31"/>
      <c r="J16" s="23">
        <v>120</v>
      </c>
      <c r="K16" s="24">
        <v>4299995.9800000004</v>
      </c>
      <c r="L16" s="24">
        <v>0</v>
      </c>
      <c r="M16" s="24">
        <v>3810556.07</v>
      </c>
      <c r="N16" s="24">
        <v>0</v>
      </c>
      <c r="O16" s="24">
        <v>3432556.07</v>
      </c>
      <c r="P16" s="24">
        <v>0</v>
      </c>
    </row>
    <row r="17" spans="1:16" ht="106.5" customHeight="1" x14ac:dyDescent="0.35">
      <c r="A17" s="20"/>
      <c r="B17" s="21"/>
      <c r="C17" s="22" t="s">
        <v>24</v>
      </c>
      <c r="D17" s="31" t="s">
        <v>21</v>
      </c>
      <c r="E17" s="31"/>
      <c r="F17" s="31"/>
      <c r="G17" s="31"/>
      <c r="H17" s="31"/>
      <c r="I17" s="31"/>
      <c r="J17" s="23">
        <v>200</v>
      </c>
      <c r="K17" s="24">
        <f t="shared" ref="K17:P17" si="4">K18</f>
        <v>555698.26</v>
      </c>
      <c r="L17" s="24">
        <f t="shared" si="4"/>
        <v>0</v>
      </c>
      <c r="M17" s="24">
        <f t="shared" si="4"/>
        <v>473620</v>
      </c>
      <c r="N17" s="24">
        <f t="shared" si="4"/>
        <v>0</v>
      </c>
      <c r="O17" s="24">
        <f t="shared" si="4"/>
        <v>473620</v>
      </c>
      <c r="P17" s="24">
        <f t="shared" si="4"/>
        <v>0</v>
      </c>
    </row>
    <row r="18" spans="1:16" ht="126" customHeight="1" x14ac:dyDescent="0.35">
      <c r="A18" s="20"/>
      <c r="B18" s="21"/>
      <c r="C18" s="22" t="s">
        <v>25</v>
      </c>
      <c r="D18" s="31" t="s">
        <v>21</v>
      </c>
      <c r="E18" s="31"/>
      <c r="F18" s="31"/>
      <c r="G18" s="31"/>
      <c r="H18" s="31"/>
      <c r="I18" s="31"/>
      <c r="J18" s="23">
        <v>240</v>
      </c>
      <c r="K18" s="24">
        <v>555698.26</v>
      </c>
      <c r="L18" s="24">
        <v>0</v>
      </c>
      <c r="M18" s="24">
        <v>473620</v>
      </c>
      <c r="N18" s="24">
        <v>0</v>
      </c>
      <c r="O18" s="24">
        <v>473620</v>
      </c>
      <c r="P18" s="24">
        <v>0</v>
      </c>
    </row>
    <row r="19" spans="1:16" ht="51.75" customHeight="1" x14ac:dyDescent="0.35">
      <c r="A19" s="20"/>
      <c r="B19" s="21"/>
      <c r="C19" s="22" t="s">
        <v>26</v>
      </c>
      <c r="D19" s="31" t="s">
        <v>21</v>
      </c>
      <c r="E19" s="31"/>
      <c r="F19" s="31"/>
      <c r="G19" s="31"/>
      <c r="H19" s="31"/>
      <c r="I19" s="31"/>
      <c r="J19" s="23">
        <v>800</v>
      </c>
      <c r="K19" s="24">
        <f t="shared" ref="K19:P19" si="5">K20</f>
        <v>0</v>
      </c>
      <c r="L19" s="24">
        <f t="shared" si="5"/>
        <v>0</v>
      </c>
      <c r="M19" s="24">
        <f t="shared" si="5"/>
        <v>6000</v>
      </c>
      <c r="N19" s="24">
        <f t="shared" si="5"/>
        <v>0</v>
      </c>
      <c r="O19" s="24">
        <f t="shared" si="5"/>
        <v>6000</v>
      </c>
      <c r="P19" s="24">
        <f t="shared" si="5"/>
        <v>0</v>
      </c>
    </row>
    <row r="20" spans="1:16" ht="60" customHeight="1" x14ac:dyDescent="0.35">
      <c r="A20" s="20"/>
      <c r="B20" s="21"/>
      <c r="C20" s="22" t="s">
        <v>27</v>
      </c>
      <c r="D20" s="31" t="s">
        <v>21</v>
      </c>
      <c r="E20" s="31"/>
      <c r="F20" s="31"/>
      <c r="G20" s="31"/>
      <c r="H20" s="31"/>
      <c r="I20" s="31"/>
      <c r="J20" s="23">
        <v>850</v>
      </c>
      <c r="K20" s="24">
        <v>0</v>
      </c>
      <c r="L20" s="24">
        <v>0</v>
      </c>
      <c r="M20" s="24">
        <v>6000</v>
      </c>
      <c r="N20" s="24">
        <v>0</v>
      </c>
      <c r="O20" s="24">
        <v>6000</v>
      </c>
      <c r="P20" s="24">
        <v>0</v>
      </c>
    </row>
    <row r="21" spans="1:16" ht="97.5" customHeight="1" x14ac:dyDescent="0.35">
      <c r="A21" s="20"/>
      <c r="B21" s="21"/>
      <c r="C21" s="22" t="s">
        <v>28</v>
      </c>
      <c r="D21" s="31" t="s">
        <v>29</v>
      </c>
      <c r="E21" s="31"/>
      <c r="F21" s="31"/>
      <c r="G21" s="31"/>
      <c r="H21" s="31"/>
      <c r="I21" s="31"/>
      <c r="J21" s="23"/>
      <c r="K21" s="24">
        <f t="shared" ref="K21:P21" si="6">K22+K23</f>
        <v>10000</v>
      </c>
      <c r="L21" s="24">
        <f t="shared" si="6"/>
        <v>0</v>
      </c>
      <c r="M21" s="24">
        <f t="shared" si="6"/>
        <v>30000</v>
      </c>
      <c r="N21" s="24">
        <f t="shared" si="6"/>
        <v>0</v>
      </c>
      <c r="O21" s="24">
        <f t="shared" si="6"/>
        <v>30000</v>
      </c>
      <c r="P21" s="24">
        <f t="shared" si="6"/>
        <v>0</v>
      </c>
    </row>
    <row r="22" spans="1:16" ht="66.75" customHeight="1" x14ac:dyDescent="0.35">
      <c r="A22" s="20"/>
      <c r="B22" s="21"/>
      <c r="C22" s="22" t="s">
        <v>30</v>
      </c>
      <c r="D22" s="31" t="s">
        <v>31</v>
      </c>
      <c r="E22" s="31"/>
      <c r="F22" s="31"/>
      <c r="G22" s="31"/>
      <c r="H22" s="31"/>
      <c r="I22" s="31"/>
      <c r="J22" s="23"/>
      <c r="K22" s="24">
        <f t="shared" ref="K22:P22" si="7">K25</f>
        <v>0</v>
      </c>
      <c r="L22" s="24">
        <f t="shared" si="7"/>
        <v>0</v>
      </c>
      <c r="M22" s="24">
        <f t="shared" si="7"/>
        <v>30000</v>
      </c>
      <c r="N22" s="24">
        <f t="shared" si="7"/>
        <v>0</v>
      </c>
      <c r="O22" s="24">
        <f t="shared" si="7"/>
        <v>30000</v>
      </c>
      <c r="P22" s="24">
        <f t="shared" si="7"/>
        <v>0</v>
      </c>
    </row>
    <row r="23" spans="1:16" ht="66.75" customHeight="1" x14ac:dyDescent="0.35">
      <c r="A23" s="20"/>
      <c r="B23" s="21"/>
      <c r="C23" s="22" t="s">
        <v>32</v>
      </c>
      <c r="D23" s="31" t="s">
        <v>31</v>
      </c>
      <c r="E23" s="31"/>
      <c r="F23" s="31"/>
      <c r="G23" s="31"/>
      <c r="H23" s="31"/>
      <c r="I23" s="31"/>
      <c r="J23" s="23">
        <v>300</v>
      </c>
      <c r="K23" s="24">
        <f t="shared" ref="K23:P23" si="8">K24</f>
        <v>10000</v>
      </c>
      <c r="L23" s="24">
        <f t="shared" si="8"/>
        <v>0</v>
      </c>
      <c r="M23" s="24">
        <f t="shared" si="8"/>
        <v>0</v>
      </c>
      <c r="N23" s="24">
        <f t="shared" si="8"/>
        <v>0</v>
      </c>
      <c r="O23" s="24">
        <f t="shared" si="8"/>
        <v>0</v>
      </c>
      <c r="P23" s="24">
        <f t="shared" si="8"/>
        <v>0</v>
      </c>
    </row>
    <row r="24" spans="1:16" ht="66.75" customHeight="1" x14ac:dyDescent="0.35">
      <c r="A24" s="20"/>
      <c r="B24" s="21"/>
      <c r="C24" s="22" t="s">
        <v>33</v>
      </c>
      <c r="D24" s="31" t="s">
        <v>31</v>
      </c>
      <c r="E24" s="31"/>
      <c r="F24" s="31"/>
      <c r="G24" s="31"/>
      <c r="H24" s="31"/>
      <c r="I24" s="31"/>
      <c r="J24" s="23">
        <v>320</v>
      </c>
      <c r="K24" s="24">
        <v>10000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</row>
    <row r="25" spans="1:16" ht="61.5" customHeight="1" x14ac:dyDescent="0.35">
      <c r="A25" s="20"/>
      <c r="B25" s="21"/>
      <c r="C25" s="22" t="s">
        <v>26</v>
      </c>
      <c r="D25" s="31" t="s">
        <v>31</v>
      </c>
      <c r="E25" s="31"/>
      <c r="F25" s="31"/>
      <c r="G25" s="31"/>
      <c r="H25" s="31"/>
      <c r="I25" s="31"/>
      <c r="J25" s="23">
        <v>800</v>
      </c>
      <c r="K25" s="24">
        <f t="shared" ref="K25:P25" si="9">K26</f>
        <v>0</v>
      </c>
      <c r="L25" s="24">
        <f t="shared" si="9"/>
        <v>0</v>
      </c>
      <c r="M25" s="24">
        <f t="shared" si="9"/>
        <v>30000</v>
      </c>
      <c r="N25" s="24">
        <f t="shared" si="9"/>
        <v>0</v>
      </c>
      <c r="O25" s="24">
        <f t="shared" si="9"/>
        <v>30000</v>
      </c>
      <c r="P25" s="24">
        <f t="shared" si="9"/>
        <v>0</v>
      </c>
    </row>
    <row r="26" spans="1:16" ht="47.25" customHeight="1" x14ac:dyDescent="0.35">
      <c r="A26" s="20"/>
      <c r="B26" s="21"/>
      <c r="C26" s="22" t="s">
        <v>34</v>
      </c>
      <c r="D26" s="31" t="s">
        <v>31</v>
      </c>
      <c r="E26" s="31"/>
      <c r="F26" s="31"/>
      <c r="G26" s="31"/>
      <c r="H26" s="31"/>
      <c r="I26" s="31"/>
      <c r="J26" s="23">
        <v>870</v>
      </c>
      <c r="K26" s="24">
        <v>0</v>
      </c>
      <c r="L26" s="24">
        <v>0</v>
      </c>
      <c r="M26" s="24">
        <v>30000</v>
      </c>
      <c r="N26" s="24">
        <v>0</v>
      </c>
      <c r="O26" s="24">
        <v>30000</v>
      </c>
      <c r="P26" s="24">
        <v>0</v>
      </c>
    </row>
    <row r="27" spans="1:16" ht="93" customHeight="1" x14ac:dyDescent="0.35">
      <c r="A27" s="20"/>
      <c r="B27" s="21"/>
      <c r="C27" s="22" t="s">
        <v>35</v>
      </c>
      <c r="D27" s="31" t="s">
        <v>36</v>
      </c>
      <c r="E27" s="31"/>
      <c r="F27" s="31"/>
      <c r="G27" s="31"/>
      <c r="H27" s="31"/>
      <c r="I27" s="31"/>
      <c r="J27" s="23"/>
      <c r="K27" s="24">
        <f t="shared" ref="K27:P27" si="10">K28+K35</f>
        <v>5378384.4400000004</v>
      </c>
      <c r="L27" s="24">
        <f t="shared" si="10"/>
        <v>458226</v>
      </c>
      <c r="M27" s="24">
        <f t="shared" si="10"/>
        <v>3751096.82</v>
      </c>
      <c r="N27" s="24">
        <f t="shared" si="10"/>
        <v>504700</v>
      </c>
      <c r="O27" s="24">
        <f t="shared" si="10"/>
        <v>4009842.62</v>
      </c>
      <c r="P27" s="24">
        <f t="shared" si="10"/>
        <v>552657</v>
      </c>
    </row>
    <row r="28" spans="1:16" ht="63" customHeight="1" x14ac:dyDescent="0.35">
      <c r="A28" s="20"/>
      <c r="B28" s="21"/>
      <c r="C28" s="22" t="s">
        <v>37</v>
      </c>
      <c r="D28" s="31" t="s">
        <v>38</v>
      </c>
      <c r="E28" s="31"/>
      <c r="F28" s="31"/>
      <c r="G28" s="31"/>
      <c r="H28" s="31"/>
      <c r="I28" s="31"/>
      <c r="J28" s="23"/>
      <c r="K28" s="24">
        <f t="shared" ref="K28:P28" si="11">K31+K29+K33</f>
        <v>4920158.4400000004</v>
      </c>
      <c r="L28" s="24">
        <f t="shared" si="11"/>
        <v>0</v>
      </c>
      <c r="M28" s="24">
        <f t="shared" si="11"/>
        <v>3246396.82</v>
      </c>
      <c r="N28" s="24">
        <f t="shared" si="11"/>
        <v>0</v>
      </c>
      <c r="O28" s="24">
        <f t="shared" si="11"/>
        <v>3457185.62</v>
      </c>
      <c r="P28" s="24">
        <f t="shared" si="11"/>
        <v>0</v>
      </c>
    </row>
    <row r="29" spans="1:16" ht="229.5" customHeight="1" x14ac:dyDescent="0.35">
      <c r="A29" s="20"/>
      <c r="B29" s="21"/>
      <c r="C29" s="22" t="s">
        <v>22</v>
      </c>
      <c r="D29" s="31" t="s">
        <v>38</v>
      </c>
      <c r="E29" s="31"/>
      <c r="F29" s="31"/>
      <c r="G29" s="31"/>
      <c r="H29" s="31"/>
      <c r="I29" s="31"/>
      <c r="J29" s="23">
        <v>100</v>
      </c>
      <c r="K29" s="24">
        <f t="shared" ref="K29:P29" si="12">K30</f>
        <v>25500</v>
      </c>
      <c r="L29" s="24">
        <f t="shared" si="12"/>
        <v>0</v>
      </c>
      <c r="M29" s="24">
        <f t="shared" si="12"/>
        <v>50000</v>
      </c>
      <c r="N29" s="24">
        <f t="shared" si="12"/>
        <v>0</v>
      </c>
      <c r="O29" s="24">
        <f t="shared" si="12"/>
        <v>50000</v>
      </c>
      <c r="P29" s="24">
        <f t="shared" si="12"/>
        <v>0</v>
      </c>
    </row>
    <row r="30" spans="1:16" ht="105.75" customHeight="1" x14ac:dyDescent="0.35">
      <c r="A30" s="20"/>
      <c r="B30" s="21"/>
      <c r="C30" s="22" t="s">
        <v>23</v>
      </c>
      <c r="D30" s="31" t="s">
        <v>38</v>
      </c>
      <c r="E30" s="31"/>
      <c r="F30" s="31"/>
      <c r="G30" s="31"/>
      <c r="H30" s="31"/>
      <c r="I30" s="31"/>
      <c r="J30" s="23">
        <v>110</v>
      </c>
      <c r="K30" s="24">
        <v>25500</v>
      </c>
      <c r="L30" s="24">
        <v>0</v>
      </c>
      <c r="M30" s="24">
        <v>50000</v>
      </c>
      <c r="N30" s="24">
        <v>0</v>
      </c>
      <c r="O30" s="24">
        <v>50000</v>
      </c>
      <c r="P30" s="24">
        <v>0</v>
      </c>
    </row>
    <row r="31" spans="1:16" ht="104.25" customHeight="1" x14ac:dyDescent="0.35">
      <c r="A31" s="20"/>
      <c r="B31" s="21"/>
      <c r="C31" s="22" t="s">
        <v>24</v>
      </c>
      <c r="D31" s="31" t="s">
        <v>38</v>
      </c>
      <c r="E31" s="31"/>
      <c r="F31" s="31"/>
      <c r="G31" s="31"/>
      <c r="H31" s="31"/>
      <c r="I31" s="31"/>
      <c r="J31" s="23">
        <v>200</v>
      </c>
      <c r="K31" s="24">
        <f t="shared" ref="K31:P31" si="13">K32</f>
        <v>4743986.1900000004</v>
      </c>
      <c r="L31" s="24">
        <f t="shared" si="13"/>
        <v>0</v>
      </c>
      <c r="M31" s="24">
        <f t="shared" si="13"/>
        <v>3184396.82</v>
      </c>
      <c r="N31" s="24">
        <f t="shared" si="13"/>
        <v>0</v>
      </c>
      <c r="O31" s="24">
        <f t="shared" si="13"/>
        <v>3395185.62</v>
      </c>
      <c r="P31" s="24">
        <f t="shared" si="13"/>
        <v>0</v>
      </c>
    </row>
    <row r="32" spans="1:16" ht="127.5" customHeight="1" x14ac:dyDescent="0.35">
      <c r="A32" s="20"/>
      <c r="B32" s="21"/>
      <c r="C32" s="22" t="s">
        <v>25</v>
      </c>
      <c r="D32" s="31" t="s">
        <v>38</v>
      </c>
      <c r="E32" s="31"/>
      <c r="F32" s="31"/>
      <c r="G32" s="31"/>
      <c r="H32" s="31"/>
      <c r="I32" s="31"/>
      <c r="J32" s="23">
        <v>240</v>
      </c>
      <c r="K32" s="24">
        <v>4743986.1900000004</v>
      </c>
      <c r="L32" s="19">
        <v>0</v>
      </c>
      <c r="M32" s="24">
        <v>3184396.82</v>
      </c>
      <c r="N32" s="24">
        <v>0</v>
      </c>
      <c r="O32" s="24">
        <v>3395185.62</v>
      </c>
      <c r="P32" s="24">
        <v>0</v>
      </c>
    </row>
    <row r="33" spans="1:16" ht="58.65" customHeight="1" x14ac:dyDescent="0.35">
      <c r="A33" s="20"/>
      <c r="B33" s="21"/>
      <c r="C33" s="22" t="s">
        <v>26</v>
      </c>
      <c r="D33" s="31" t="s">
        <v>38</v>
      </c>
      <c r="E33" s="31"/>
      <c r="F33" s="31"/>
      <c r="G33" s="31"/>
      <c r="H33" s="31"/>
      <c r="I33" s="31"/>
      <c r="J33" s="23">
        <v>800</v>
      </c>
      <c r="K33" s="24">
        <f t="shared" ref="K33:P33" si="14">K34</f>
        <v>150672.25</v>
      </c>
      <c r="L33" s="24">
        <f t="shared" si="14"/>
        <v>0</v>
      </c>
      <c r="M33" s="24">
        <f t="shared" si="14"/>
        <v>12000</v>
      </c>
      <c r="N33" s="24">
        <f t="shared" si="14"/>
        <v>0</v>
      </c>
      <c r="O33" s="24">
        <f t="shared" si="14"/>
        <v>12000</v>
      </c>
      <c r="P33" s="24">
        <f t="shared" si="14"/>
        <v>0</v>
      </c>
    </row>
    <row r="34" spans="1:16" ht="71.400000000000006" customHeight="1" x14ac:dyDescent="0.35">
      <c r="A34" s="20"/>
      <c r="B34" s="21"/>
      <c r="C34" s="22" t="s">
        <v>27</v>
      </c>
      <c r="D34" s="31" t="s">
        <v>38</v>
      </c>
      <c r="E34" s="31"/>
      <c r="F34" s="31"/>
      <c r="G34" s="31"/>
      <c r="H34" s="31"/>
      <c r="I34" s="31"/>
      <c r="J34" s="23">
        <v>850</v>
      </c>
      <c r="K34" s="24">
        <v>150672.25</v>
      </c>
      <c r="L34" s="19">
        <v>0</v>
      </c>
      <c r="M34" s="24">
        <v>12000</v>
      </c>
      <c r="N34" s="24">
        <v>0</v>
      </c>
      <c r="O34" s="24">
        <v>12000</v>
      </c>
      <c r="P34" s="24">
        <v>0</v>
      </c>
    </row>
    <row r="35" spans="1:16" ht="193.95" customHeight="1" x14ac:dyDescent="0.35">
      <c r="A35" s="20"/>
      <c r="B35" s="21"/>
      <c r="C35" s="25" t="s">
        <v>39</v>
      </c>
      <c r="D35" s="31" t="s">
        <v>40</v>
      </c>
      <c r="E35" s="31"/>
      <c r="F35" s="31"/>
      <c r="G35" s="31"/>
      <c r="H35" s="31"/>
      <c r="I35" s="31"/>
      <c r="J35" s="23"/>
      <c r="K35" s="24">
        <f t="shared" ref="K35:P36" si="15">K36</f>
        <v>458226</v>
      </c>
      <c r="L35" s="24">
        <f t="shared" si="15"/>
        <v>458226</v>
      </c>
      <c r="M35" s="24">
        <f t="shared" si="15"/>
        <v>504700</v>
      </c>
      <c r="N35" s="24">
        <f t="shared" si="15"/>
        <v>504700</v>
      </c>
      <c r="O35" s="24">
        <f t="shared" si="15"/>
        <v>552657</v>
      </c>
      <c r="P35" s="24">
        <f t="shared" si="15"/>
        <v>552657</v>
      </c>
    </row>
    <row r="36" spans="1:16" ht="162" customHeight="1" x14ac:dyDescent="0.35">
      <c r="A36" s="20"/>
      <c r="B36" s="21"/>
      <c r="C36" s="18" t="s">
        <v>22</v>
      </c>
      <c r="D36" s="31" t="s">
        <v>40</v>
      </c>
      <c r="E36" s="31"/>
      <c r="F36" s="31"/>
      <c r="G36" s="31"/>
      <c r="H36" s="31"/>
      <c r="I36" s="31"/>
      <c r="J36" s="23">
        <v>100</v>
      </c>
      <c r="K36" s="24">
        <f t="shared" si="15"/>
        <v>458226</v>
      </c>
      <c r="L36" s="24">
        <f t="shared" si="15"/>
        <v>458226</v>
      </c>
      <c r="M36" s="24">
        <f t="shared" si="15"/>
        <v>504700</v>
      </c>
      <c r="N36" s="24">
        <f t="shared" si="15"/>
        <v>504700</v>
      </c>
      <c r="O36" s="24">
        <f t="shared" si="15"/>
        <v>552657</v>
      </c>
      <c r="P36" s="24">
        <f t="shared" si="15"/>
        <v>552657</v>
      </c>
    </row>
    <row r="37" spans="1:16" ht="71.400000000000006" customHeight="1" x14ac:dyDescent="0.35">
      <c r="A37" s="20"/>
      <c r="B37" s="21"/>
      <c r="C37" s="18" t="s">
        <v>23</v>
      </c>
      <c r="D37" s="31" t="s">
        <v>40</v>
      </c>
      <c r="E37" s="31"/>
      <c r="F37" s="31"/>
      <c r="G37" s="31"/>
      <c r="H37" s="31"/>
      <c r="I37" s="31"/>
      <c r="J37" s="23">
        <v>120</v>
      </c>
      <c r="K37" s="24">
        <v>458226</v>
      </c>
      <c r="L37" s="19">
        <v>458226</v>
      </c>
      <c r="M37" s="24">
        <v>504700</v>
      </c>
      <c r="N37" s="24">
        <v>504700</v>
      </c>
      <c r="O37" s="24">
        <v>552657</v>
      </c>
      <c r="P37" s="24">
        <v>552657</v>
      </c>
    </row>
    <row r="38" spans="1:16" ht="60.75" customHeight="1" x14ac:dyDescent="0.35">
      <c r="A38" s="20"/>
      <c r="B38" s="21"/>
      <c r="C38" s="22" t="s">
        <v>41</v>
      </c>
      <c r="D38" s="31" t="s">
        <v>42</v>
      </c>
      <c r="E38" s="31"/>
      <c r="F38" s="31"/>
      <c r="G38" s="31"/>
      <c r="H38" s="31"/>
      <c r="I38" s="31"/>
      <c r="J38" s="23"/>
      <c r="K38" s="24">
        <f t="shared" ref="K38:P39" si="16">K39</f>
        <v>547632.80000000005</v>
      </c>
      <c r="L38" s="24">
        <f t="shared" si="16"/>
        <v>0</v>
      </c>
      <c r="M38" s="24">
        <f t="shared" si="16"/>
        <v>489899.84</v>
      </c>
      <c r="N38" s="24">
        <f t="shared" si="16"/>
        <v>0</v>
      </c>
      <c r="O38" s="24">
        <f t="shared" si="16"/>
        <v>489899.84</v>
      </c>
      <c r="P38" s="24">
        <f t="shared" si="16"/>
        <v>0</v>
      </c>
    </row>
    <row r="39" spans="1:16" ht="72.75" customHeight="1" x14ac:dyDescent="0.35">
      <c r="A39" s="20"/>
      <c r="B39" s="21"/>
      <c r="C39" s="22" t="s">
        <v>32</v>
      </c>
      <c r="D39" s="31" t="s">
        <v>43</v>
      </c>
      <c r="E39" s="31"/>
      <c r="F39" s="31"/>
      <c r="G39" s="31"/>
      <c r="H39" s="31"/>
      <c r="I39" s="31"/>
      <c r="J39" s="23">
        <v>300</v>
      </c>
      <c r="K39" s="24">
        <f t="shared" si="16"/>
        <v>547632.80000000005</v>
      </c>
      <c r="L39" s="24">
        <f t="shared" si="16"/>
        <v>0</v>
      </c>
      <c r="M39" s="24">
        <f t="shared" si="16"/>
        <v>489899.84</v>
      </c>
      <c r="N39" s="24">
        <f t="shared" si="16"/>
        <v>0</v>
      </c>
      <c r="O39" s="24">
        <f t="shared" si="16"/>
        <v>489899.84</v>
      </c>
      <c r="P39" s="24">
        <f t="shared" si="16"/>
        <v>0</v>
      </c>
    </row>
    <row r="40" spans="1:16" ht="99.75" customHeight="1" x14ac:dyDescent="0.35">
      <c r="A40" s="20"/>
      <c r="B40" s="21"/>
      <c r="C40" s="22" t="s">
        <v>44</v>
      </c>
      <c r="D40" s="31" t="s">
        <v>43</v>
      </c>
      <c r="E40" s="31"/>
      <c r="F40" s="31"/>
      <c r="G40" s="31"/>
      <c r="H40" s="31"/>
      <c r="I40" s="31"/>
      <c r="J40" s="23">
        <v>310</v>
      </c>
      <c r="K40" s="24">
        <v>547632.80000000005</v>
      </c>
      <c r="L40" s="24">
        <v>0</v>
      </c>
      <c r="M40" s="24">
        <v>489899.84</v>
      </c>
      <c r="N40" s="24">
        <v>0</v>
      </c>
      <c r="O40" s="24">
        <v>489899.84</v>
      </c>
      <c r="P40" s="24">
        <v>0</v>
      </c>
    </row>
    <row r="41" spans="1:16" ht="99.75" customHeight="1" x14ac:dyDescent="0.35">
      <c r="A41" s="20"/>
      <c r="B41" s="21"/>
      <c r="C41" s="22" t="s">
        <v>45</v>
      </c>
      <c r="D41" s="31" t="s">
        <v>46</v>
      </c>
      <c r="E41" s="31"/>
      <c r="F41" s="31"/>
      <c r="G41" s="31"/>
      <c r="H41" s="31"/>
      <c r="I41" s="31"/>
      <c r="J41" s="23"/>
      <c r="K41" s="24">
        <f t="shared" ref="K41:P43" si="17">K42</f>
        <v>457800</v>
      </c>
      <c r="L41" s="24">
        <f t="shared" si="17"/>
        <v>457800</v>
      </c>
      <c r="M41" s="24">
        <f t="shared" si="17"/>
        <v>0</v>
      </c>
      <c r="N41" s="24">
        <f t="shared" si="17"/>
        <v>0</v>
      </c>
      <c r="O41" s="24">
        <f t="shared" si="17"/>
        <v>0</v>
      </c>
      <c r="P41" s="24">
        <f t="shared" si="17"/>
        <v>0</v>
      </c>
    </row>
    <row r="42" spans="1:16" ht="99.75" customHeight="1" x14ac:dyDescent="0.35">
      <c r="A42" s="20"/>
      <c r="B42" s="21"/>
      <c r="C42" s="22" t="s">
        <v>47</v>
      </c>
      <c r="D42" s="31" t="s">
        <v>48</v>
      </c>
      <c r="E42" s="31"/>
      <c r="F42" s="31"/>
      <c r="G42" s="31"/>
      <c r="H42" s="31"/>
      <c r="I42" s="31"/>
      <c r="J42" s="23"/>
      <c r="K42" s="24">
        <f t="shared" si="17"/>
        <v>457800</v>
      </c>
      <c r="L42" s="24">
        <f t="shared" si="17"/>
        <v>457800</v>
      </c>
      <c r="M42" s="24">
        <f t="shared" si="17"/>
        <v>0</v>
      </c>
      <c r="N42" s="24">
        <f t="shared" si="17"/>
        <v>0</v>
      </c>
      <c r="O42" s="24">
        <f t="shared" si="17"/>
        <v>0</v>
      </c>
      <c r="P42" s="24">
        <f t="shared" si="17"/>
        <v>0</v>
      </c>
    </row>
    <row r="43" spans="1:16" ht="99.75" customHeight="1" x14ac:dyDescent="0.35">
      <c r="A43" s="20"/>
      <c r="B43" s="21"/>
      <c r="C43" s="22" t="s">
        <v>24</v>
      </c>
      <c r="D43" s="31" t="s">
        <v>48</v>
      </c>
      <c r="E43" s="31"/>
      <c r="F43" s="31"/>
      <c r="G43" s="31"/>
      <c r="H43" s="31"/>
      <c r="I43" s="31"/>
      <c r="J43" s="23">
        <v>200</v>
      </c>
      <c r="K43" s="24">
        <f t="shared" si="17"/>
        <v>457800</v>
      </c>
      <c r="L43" s="24">
        <f t="shared" si="17"/>
        <v>457800</v>
      </c>
      <c r="M43" s="24">
        <f t="shared" si="17"/>
        <v>0</v>
      </c>
      <c r="N43" s="24">
        <f t="shared" si="17"/>
        <v>0</v>
      </c>
      <c r="O43" s="24">
        <f t="shared" si="17"/>
        <v>0</v>
      </c>
      <c r="P43" s="24">
        <f t="shared" si="17"/>
        <v>0</v>
      </c>
    </row>
    <row r="44" spans="1:16" ht="99.75" customHeight="1" x14ac:dyDescent="0.35">
      <c r="A44" s="20"/>
      <c r="B44" s="21"/>
      <c r="C44" s="22" t="s">
        <v>25</v>
      </c>
      <c r="D44" s="31" t="s">
        <v>48</v>
      </c>
      <c r="E44" s="31"/>
      <c r="F44" s="31"/>
      <c r="G44" s="31"/>
      <c r="H44" s="31"/>
      <c r="I44" s="31"/>
      <c r="J44" s="23">
        <v>240</v>
      </c>
      <c r="K44" s="24">
        <v>457800</v>
      </c>
      <c r="L44" s="24">
        <v>457800</v>
      </c>
      <c r="M44" s="24">
        <v>0</v>
      </c>
      <c r="N44" s="24">
        <v>0</v>
      </c>
      <c r="O44" s="24">
        <v>0</v>
      </c>
      <c r="P44" s="24">
        <v>0</v>
      </c>
    </row>
    <row r="45" spans="1:16" ht="306" customHeight="1" x14ac:dyDescent="0.35">
      <c r="A45" s="20"/>
      <c r="B45" s="21"/>
      <c r="C45" s="22" t="s">
        <v>49</v>
      </c>
      <c r="D45" s="31" t="s">
        <v>50</v>
      </c>
      <c r="E45" s="31"/>
      <c r="F45" s="31"/>
      <c r="G45" s="31"/>
      <c r="H45" s="31"/>
      <c r="I45" s="31"/>
      <c r="J45" s="23"/>
      <c r="K45" s="24">
        <f t="shared" ref="K45:P45" si="18">K49+K46</f>
        <v>2787114.23</v>
      </c>
      <c r="L45" s="24">
        <f t="shared" si="18"/>
        <v>0</v>
      </c>
      <c r="M45" s="24">
        <f t="shared" si="18"/>
        <v>3093801.79</v>
      </c>
      <c r="N45" s="24">
        <f t="shared" si="18"/>
        <v>0</v>
      </c>
      <c r="O45" s="24">
        <f t="shared" si="18"/>
        <v>3093801.79</v>
      </c>
      <c r="P45" s="24">
        <f t="shared" si="18"/>
        <v>0</v>
      </c>
    </row>
    <row r="46" spans="1:16" ht="94.8" customHeight="1" x14ac:dyDescent="0.35">
      <c r="A46" s="20"/>
      <c r="B46" s="21"/>
      <c r="C46" s="25" t="s">
        <v>51</v>
      </c>
      <c r="D46" s="31" t="s">
        <v>52</v>
      </c>
      <c r="E46" s="31"/>
      <c r="F46" s="31"/>
      <c r="G46" s="31"/>
      <c r="H46" s="31"/>
      <c r="I46" s="31"/>
      <c r="J46" s="23"/>
      <c r="K46" s="24">
        <f t="shared" ref="K46:P47" si="19">K47</f>
        <v>2496127.79</v>
      </c>
      <c r="L46" s="24">
        <f t="shared" si="19"/>
        <v>0</v>
      </c>
      <c r="M46" s="24">
        <f t="shared" si="19"/>
        <v>2780769.68</v>
      </c>
      <c r="N46" s="24">
        <f t="shared" si="19"/>
        <v>0</v>
      </c>
      <c r="O46" s="24">
        <f t="shared" si="19"/>
        <v>2780769.68</v>
      </c>
      <c r="P46" s="24">
        <f t="shared" si="19"/>
        <v>0</v>
      </c>
    </row>
    <row r="47" spans="1:16" ht="51.15" customHeight="1" x14ac:dyDescent="0.35">
      <c r="A47" s="20"/>
      <c r="B47" s="21"/>
      <c r="C47" s="25" t="s">
        <v>53</v>
      </c>
      <c r="D47" s="31" t="s">
        <v>54</v>
      </c>
      <c r="E47" s="31"/>
      <c r="F47" s="31"/>
      <c r="G47" s="31"/>
      <c r="H47" s="31"/>
      <c r="I47" s="31"/>
      <c r="J47" s="23">
        <v>500</v>
      </c>
      <c r="K47" s="24">
        <f t="shared" si="19"/>
        <v>2496127.79</v>
      </c>
      <c r="L47" s="24">
        <f t="shared" si="19"/>
        <v>0</v>
      </c>
      <c r="M47" s="24">
        <f t="shared" si="19"/>
        <v>2780769.68</v>
      </c>
      <c r="N47" s="24">
        <f t="shared" si="19"/>
        <v>0</v>
      </c>
      <c r="O47" s="24">
        <f t="shared" si="19"/>
        <v>2780769.68</v>
      </c>
      <c r="P47" s="24">
        <f t="shared" si="19"/>
        <v>0</v>
      </c>
    </row>
    <row r="48" spans="1:16" ht="59.7" customHeight="1" x14ac:dyDescent="0.35">
      <c r="A48" s="20"/>
      <c r="B48" s="21"/>
      <c r="C48" s="25" t="s">
        <v>55</v>
      </c>
      <c r="D48" s="31" t="s">
        <v>52</v>
      </c>
      <c r="E48" s="31"/>
      <c r="F48" s="31"/>
      <c r="G48" s="31"/>
      <c r="H48" s="31"/>
      <c r="I48" s="31"/>
      <c r="J48" s="23">
        <v>540</v>
      </c>
      <c r="K48" s="24">
        <v>2496127.79</v>
      </c>
      <c r="L48" s="24">
        <v>0</v>
      </c>
      <c r="M48" s="24">
        <v>2780769.68</v>
      </c>
      <c r="N48" s="24">
        <v>0</v>
      </c>
      <c r="O48" s="24">
        <v>2780769.68</v>
      </c>
      <c r="P48" s="24">
        <v>0</v>
      </c>
    </row>
    <row r="49" spans="1:16" ht="207.75" customHeight="1" x14ac:dyDescent="0.35">
      <c r="A49" s="20"/>
      <c r="B49" s="21"/>
      <c r="C49" s="22" t="s">
        <v>56</v>
      </c>
      <c r="D49" s="31" t="s">
        <v>57</v>
      </c>
      <c r="E49" s="31"/>
      <c r="F49" s="31"/>
      <c r="G49" s="31"/>
      <c r="H49" s="31"/>
      <c r="I49" s="31"/>
      <c r="J49" s="23"/>
      <c r="K49" s="24">
        <f t="shared" ref="K49:P50" si="20">K50</f>
        <v>290986.44</v>
      </c>
      <c r="L49" s="24">
        <f t="shared" si="20"/>
        <v>0</v>
      </c>
      <c r="M49" s="24">
        <f t="shared" si="20"/>
        <v>313032.11</v>
      </c>
      <c r="N49" s="24">
        <f t="shared" si="20"/>
        <v>0</v>
      </c>
      <c r="O49" s="24">
        <f t="shared" si="20"/>
        <v>313032.11</v>
      </c>
      <c r="P49" s="24">
        <f t="shared" si="20"/>
        <v>0</v>
      </c>
    </row>
    <row r="50" spans="1:16" ht="45.75" customHeight="1" x14ac:dyDescent="0.35">
      <c r="A50" s="20"/>
      <c r="B50" s="21"/>
      <c r="C50" s="22" t="s">
        <v>53</v>
      </c>
      <c r="D50" s="31" t="s">
        <v>57</v>
      </c>
      <c r="E50" s="31"/>
      <c r="F50" s="31"/>
      <c r="G50" s="31"/>
      <c r="H50" s="31"/>
      <c r="I50" s="31"/>
      <c r="J50" s="23">
        <v>500</v>
      </c>
      <c r="K50" s="24">
        <f t="shared" si="20"/>
        <v>290986.44</v>
      </c>
      <c r="L50" s="24">
        <f t="shared" si="20"/>
        <v>0</v>
      </c>
      <c r="M50" s="24">
        <f t="shared" si="20"/>
        <v>313032.11</v>
      </c>
      <c r="N50" s="24">
        <f t="shared" si="20"/>
        <v>0</v>
      </c>
      <c r="O50" s="24">
        <f t="shared" si="20"/>
        <v>313032.11</v>
      </c>
      <c r="P50" s="24">
        <f t="shared" si="20"/>
        <v>0</v>
      </c>
    </row>
    <row r="51" spans="1:16" ht="63" customHeight="1" x14ac:dyDescent="0.35">
      <c r="A51" s="20"/>
      <c r="B51" s="21"/>
      <c r="C51" s="22" t="s">
        <v>55</v>
      </c>
      <c r="D51" s="31" t="s">
        <v>57</v>
      </c>
      <c r="E51" s="31"/>
      <c r="F51" s="31"/>
      <c r="G51" s="31"/>
      <c r="H51" s="31"/>
      <c r="I51" s="31"/>
      <c r="J51" s="23">
        <v>540</v>
      </c>
      <c r="K51" s="24">
        <v>290986.44</v>
      </c>
      <c r="L51" s="24">
        <v>0</v>
      </c>
      <c r="M51" s="24">
        <v>313032.11</v>
      </c>
      <c r="N51" s="24">
        <v>0</v>
      </c>
      <c r="O51" s="24">
        <v>313032.11</v>
      </c>
      <c r="P51" s="24">
        <v>0</v>
      </c>
    </row>
    <row r="52" spans="1:16" ht="100.2" customHeight="1" x14ac:dyDescent="0.35">
      <c r="A52" s="20"/>
      <c r="B52" s="21"/>
      <c r="C52" s="26" t="s">
        <v>58</v>
      </c>
      <c r="D52" s="31" t="s">
        <v>59</v>
      </c>
      <c r="E52" s="31"/>
      <c r="F52" s="31"/>
      <c r="G52" s="31"/>
      <c r="H52" s="31"/>
      <c r="I52" s="31"/>
      <c r="J52" s="23"/>
      <c r="K52" s="24">
        <f t="shared" ref="K52:P52" si="21">K53</f>
        <v>2502436.1800000002</v>
      </c>
      <c r="L52" s="24">
        <f t="shared" si="21"/>
        <v>1435636.18</v>
      </c>
      <c r="M52" s="24">
        <f t="shared" si="21"/>
        <v>0</v>
      </c>
      <c r="N52" s="24">
        <f t="shared" si="21"/>
        <v>0</v>
      </c>
      <c r="O52" s="24">
        <f t="shared" si="21"/>
        <v>0</v>
      </c>
      <c r="P52" s="24">
        <f t="shared" si="21"/>
        <v>0</v>
      </c>
    </row>
    <row r="53" spans="1:16" ht="63" customHeight="1" x14ac:dyDescent="0.35">
      <c r="A53" s="20"/>
      <c r="B53" s="21"/>
      <c r="C53" s="26" t="s">
        <v>60</v>
      </c>
      <c r="D53" s="31" t="s">
        <v>61</v>
      </c>
      <c r="E53" s="31"/>
      <c r="F53" s="31"/>
      <c r="G53" s="31"/>
      <c r="H53" s="31"/>
      <c r="I53" s="31"/>
      <c r="J53" s="23"/>
      <c r="K53" s="24">
        <f t="shared" ref="K53:P53" si="22">K57+K54</f>
        <v>2502436.1800000002</v>
      </c>
      <c r="L53" s="24">
        <f t="shared" si="22"/>
        <v>1435636.18</v>
      </c>
      <c r="M53" s="24">
        <f t="shared" si="22"/>
        <v>0</v>
      </c>
      <c r="N53" s="24">
        <f t="shared" si="22"/>
        <v>0</v>
      </c>
      <c r="O53" s="24">
        <f t="shared" si="22"/>
        <v>0</v>
      </c>
      <c r="P53" s="24">
        <f t="shared" si="22"/>
        <v>0</v>
      </c>
    </row>
    <row r="54" spans="1:16" ht="63" customHeight="1" x14ac:dyDescent="0.35">
      <c r="A54" s="20"/>
      <c r="B54" s="21"/>
      <c r="C54" s="26" t="s">
        <v>37</v>
      </c>
      <c r="D54" s="31" t="s">
        <v>62</v>
      </c>
      <c r="E54" s="31"/>
      <c r="F54" s="31"/>
      <c r="G54" s="31"/>
      <c r="H54" s="31"/>
      <c r="I54" s="31"/>
      <c r="J54" s="23"/>
      <c r="K54" s="24">
        <f t="shared" ref="K54:P55" si="23">K55</f>
        <v>451527.35</v>
      </c>
      <c r="L54" s="24">
        <f t="shared" si="23"/>
        <v>0</v>
      </c>
      <c r="M54" s="24">
        <f t="shared" si="23"/>
        <v>0</v>
      </c>
      <c r="N54" s="24">
        <f t="shared" si="23"/>
        <v>0</v>
      </c>
      <c r="O54" s="24">
        <f t="shared" si="23"/>
        <v>0</v>
      </c>
      <c r="P54" s="24">
        <f t="shared" si="23"/>
        <v>0</v>
      </c>
    </row>
    <row r="55" spans="1:16" ht="63" customHeight="1" x14ac:dyDescent="0.35">
      <c r="A55" s="20"/>
      <c r="B55" s="21"/>
      <c r="C55" s="26" t="s">
        <v>24</v>
      </c>
      <c r="D55" s="31" t="s">
        <v>62</v>
      </c>
      <c r="E55" s="31"/>
      <c r="F55" s="31"/>
      <c r="G55" s="31"/>
      <c r="H55" s="31"/>
      <c r="I55" s="31"/>
      <c r="J55" s="23">
        <v>200</v>
      </c>
      <c r="K55" s="24">
        <f t="shared" si="23"/>
        <v>451527.35</v>
      </c>
      <c r="L55" s="24">
        <f t="shared" si="23"/>
        <v>0</v>
      </c>
      <c r="M55" s="24">
        <f t="shared" si="23"/>
        <v>0</v>
      </c>
      <c r="N55" s="24">
        <f t="shared" si="23"/>
        <v>0</v>
      </c>
      <c r="O55" s="24">
        <f t="shared" si="23"/>
        <v>0</v>
      </c>
      <c r="P55" s="24">
        <f t="shared" si="23"/>
        <v>0</v>
      </c>
    </row>
    <row r="56" spans="1:16" ht="78.900000000000006" customHeight="1" x14ac:dyDescent="0.35">
      <c r="A56" s="20"/>
      <c r="B56" s="21"/>
      <c r="C56" s="26" t="s">
        <v>25</v>
      </c>
      <c r="D56" s="31" t="s">
        <v>62</v>
      </c>
      <c r="E56" s="31"/>
      <c r="F56" s="31"/>
      <c r="G56" s="31"/>
      <c r="H56" s="31"/>
      <c r="I56" s="31"/>
      <c r="J56" s="23">
        <v>240</v>
      </c>
      <c r="K56" s="24">
        <v>451527.35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</row>
    <row r="57" spans="1:16" ht="101.25" customHeight="1" x14ac:dyDescent="0.35">
      <c r="A57" s="20"/>
      <c r="B57" s="21"/>
      <c r="C57" s="26" t="s">
        <v>63</v>
      </c>
      <c r="D57" s="31" t="s">
        <v>64</v>
      </c>
      <c r="E57" s="31"/>
      <c r="F57" s="31"/>
      <c r="G57" s="31"/>
      <c r="H57" s="31"/>
      <c r="I57" s="31"/>
      <c r="J57" s="23"/>
      <c r="K57" s="24">
        <f t="shared" ref="K57:P58" si="24">K58</f>
        <v>2050908.83</v>
      </c>
      <c r="L57" s="24">
        <f t="shared" si="24"/>
        <v>1435636.18</v>
      </c>
      <c r="M57" s="24">
        <f t="shared" si="24"/>
        <v>0</v>
      </c>
      <c r="N57" s="24">
        <f t="shared" si="24"/>
        <v>0</v>
      </c>
      <c r="O57" s="24">
        <f t="shared" si="24"/>
        <v>0</v>
      </c>
      <c r="P57" s="24">
        <f t="shared" si="24"/>
        <v>0</v>
      </c>
    </row>
    <row r="58" spans="1:16" ht="79.95" customHeight="1" x14ac:dyDescent="0.35">
      <c r="A58" s="20"/>
      <c r="B58" s="21"/>
      <c r="C58" s="22" t="s">
        <v>24</v>
      </c>
      <c r="D58" s="31" t="s">
        <v>64</v>
      </c>
      <c r="E58" s="31"/>
      <c r="F58" s="31"/>
      <c r="G58" s="31"/>
      <c r="H58" s="31"/>
      <c r="I58" s="31"/>
      <c r="J58" s="23">
        <v>200</v>
      </c>
      <c r="K58" s="24">
        <f t="shared" si="24"/>
        <v>2050908.83</v>
      </c>
      <c r="L58" s="24">
        <f t="shared" si="24"/>
        <v>1435636.18</v>
      </c>
      <c r="M58" s="24">
        <f t="shared" si="24"/>
        <v>0</v>
      </c>
      <c r="N58" s="24">
        <f t="shared" si="24"/>
        <v>0</v>
      </c>
      <c r="O58" s="24">
        <f t="shared" si="24"/>
        <v>0</v>
      </c>
      <c r="P58" s="24">
        <f t="shared" si="24"/>
        <v>0</v>
      </c>
    </row>
    <row r="59" spans="1:16" ht="74.55" customHeight="1" x14ac:dyDescent="0.35">
      <c r="A59" s="20"/>
      <c r="B59" s="21"/>
      <c r="C59" s="22" t="s">
        <v>25</v>
      </c>
      <c r="D59" s="31" t="s">
        <v>64</v>
      </c>
      <c r="E59" s="31"/>
      <c r="F59" s="31"/>
      <c r="G59" s="31"/>
      <c r="H59" s="31"/>
      <c r="I59" s="31"/>
      <c r="J59" s="23">
        <v>240</v>
      </c>
      <c r="K59" s="24">
        <v>2050908.83</v>
      </c>
      <c r="L59" s="24">
        <v>1435636.18</v>
      </c>
      <c r="M59" s="24">
        <v>0</v>
      </c>
      <c r="N59" s="24">
        <v>0</v>
      </c>
      <c r="O59" s="24">
        <v>0</v>
      </c>
      <c r="P59" s="24">
        <v>0</v>
      </c>
    </row>
    <row r="60" spans="1:16" ht="178.5" customHeight="1" x14ac:dyDescent="0.35">
      <c r="A60" s="27"/>
      <c r="B60" s="28"/>
      <c r="C60" s="22" t="s">
        <v>65</v>
      </c>
      <c r="D60" s="31" t="s">
        <v>66</v>
      </c>
      <c r="E60" s="31"/>
      <c r="F60" s="31"/>
      <c r="G60" s="31"/>
      <c r="H60" s="31"/>
      <c r="I60" s="31"/>
      <c r="J60" s="23"/>
      <c r="K60" s="24">
        <f t="shared" ref="K60:P60" si="25">K61</f>
        <v>8906228.4100000001</v>
      </c>
      <c r="L60" s="24">
        <f t="shared" si="25"/>
        <v>6317168.0899999999</v>
      </c>
      <c r="M60" s="24">
        <f t="shared" si="25"/>
        <v>2053001</v>
      </c>
      <c r="N60" s="24">
        <f t="shared" si="25"/>
        <v>0</v>
      </c>
      <c r="O60" s="24">
        <f t="shared" si="25"/>
        <v>1976111</v>
      </c>
      <c r="P60" s="24">
        <f t="shared" si="25"/>
        <v>0</v>
      </c>
    </row>
    <row r="61" spans="1:16" ht="69" customHeight="1" x14ac:dyDescent="0.35">
      <c r="A61" s="27"/>
      <c r="B61" s="28"/>
      <c r="C61" s="22" t="s">
        <v>67</v>
      </c>
      <c r="D61" s="31" t="s">
        <v>68</v>
      </c>
      <c r="E61" s="31"/>
      <c r="F61" s="31"/>
      <c r="G61" s="31"/>
      <c r="H61" s="31"/>
      <c r="I61" s="31"/>
      <c r="J61" s="23"/>
      <c r="K61" s="24">
        <f t="shared" ref="K61:P61" si="26">K62+K67+K70+K73</f>
        <v>8906228.4100000001</v>
      </c>
      <c r="L61" s="24">
        <f t="shared" si="26"/>
        <v>6317168.0899999999</v>
      </c>
      <c r="M61" s="24">
        <f t="shared" si="26"/>
        <v>2053001</v>
      </c>
      <c r="N61" s="24">
        <f t="shared" si="26"/>
        <v>0</v>
      </c>
      <c r="O61" s="24">
        <f t="shared" si="26"/>
        <v>1976111</v>
      </c>
      <c r="P61" s="24">
        <f t="shared" si="26"/>
        <v>0</v>
      </c>
    </row>
    <row r="62" spans="1:16" ht="63" customHeight="1" x14ac:dyDescent="0.35">
      <c r="A62" s="27"/>
      <c r="B62" s="28"/>
      <c r="C62" s="22" t="s">
        <v>37</v>
      </c>
      <c r="D62" s="31" t="s">
        <v>69</v>
      </c>
      <c r="E62" s="31"/>
      <c r="F62" s="31"/>
      <c r="G62" s="31"/>
      <c r="H62" s="31"/>
      <c r="I62" s="31"/>
      <c r="J62" s="23"/>
      <c r="K62" s="24">
        <f t="shared" ref="K62:P62" si="27">K63+K65</f>
        <v>2223631.9300000002</v>
      </c>
      <c r="L62" s="24">
        <f t="shared" si="27"/>
        <v>0</v>
      </c>
      <c r="M62" s="24">
        <f t="shared" si="27"/>
        <v>2053001</v>
      </c>
      <c r="N62" s="24">
        <f t="shared" si="27"/>
        <v>0</v>
      </c>
      <c r="O62" s="24">
        <f t="shared" si="27"/>
        <v>1976111</v>
      </c>
      <c r="P62" s="24">
        <f t="shared" si="27"/>
        <v>0</v>
      </c>
    </row>
    <row r="63" spans="1:16" ht="100.5" customHeight="1" x14ac:dyDescent="0.35">
      <c r="A63" s="27"/>
      <c r="B63" s="28"/>
      <c r="C63" s="22" t="s">
        <v>24</v>
      </c>
      <c r="D63" s="31" t="s">
        <v>69</v>
      </c>
      <c r="E63" s="31"/>
      <c r="F63" s="31"/>
      <c r="G63" s="31"/>
      <c r="H63" s="31"/>
      <c r="I63" s="31"/>
      <c r="J63" s="23">
        <v>200</v>
      </c>
      <c r="K63" s="24">
        <f t="shared" ref="K63:P63" si="28">K64</f>
        <v>2223631.9300000002</v>
      </c>
      <c r="L63" s="24">
        <f t="shared" si="28"/>
        <v>0</v>
      </c>
      <c r="M63" s="24">
        <f t="shared" si="28"/>
        <v>2033001</v>
      </c>
      <c r="N63" s="24">
        <f t="shared" si="28"/>
        <v>0</v>
      </c>
      <c r="O63" s="24">
        <f t="shared" si="28"/>
        <v>1956111</v>
      </c>
      <c r="P63" s="24">
        <f t="shared" si="28"/>
        <v>0</v>
      </c>
    </row>
    <row r="64" spans="1:16" ht="111" customHeight="1" x14ac:dyDescent="0.35">
      <c r="A64" s="27"/>
      <c r="B64" s="28"/>
      <c r="C64" s="22" t="s">
        <v>25</v>
      </c>
      <c r="D64" s="31" t="s">
        <v>69</v>
      </c>
      <c r="E64" s="31"/>
      <c r="F64" s="31"/>
      <c r="G64" s="31"/>
      <c r="H64" s="31"/>
      <c r="I64" s="31"/>
      <c r="J64" s="23">
        <v>240</v>
      </c>
      <c r="K64" s="24">
        <v>2223631.9300000002</v>
      </c>
      <c r="L64" s="24">
        <v>0</v>
      </c>
      <c r="M64" s="24">
        <v>2033001</v>
      </c>
      <c r="N64" s="24">
        <v>0</v>
      </c>
      <c r="O64" s="24">
        <v>1956111</v>
      </c>
      <c r="P64" s="24">
        <v>0</v>
      </c>
    </row>
    <row r="65" spans="1:16" ht="111" customHeight="1" x14ac:dyDescent="0.35">
      <c r="A65" s="27"/>
      <c r="B65" s="28"/>
      <c r="C65" s="22" t="s">
        <v>26</v>
      </c>
      <c r="D65" s="31" t="s">
        <v>69</v>
      </c>
      <c r="E65" s="31"/>
      <c r="F65" s="31"/>
      <c r="G65" s="31"/>
      <c r="H65" s="31"/>
      <c r="I65" s="31"/>
      <c r="J65" s="23">
        <v>800</v>
      </c>
      <c r="K65" s="24">
        <f t="shared" ref="K65:P65" si="29">K66</f>
        <v>0</v>
      </c>
      <c r="L65" s="24">
        <f t="shared" si="29"/>
        <v>0</v>
      </c>
      <c r="M65" s="24">
        <f t="shared" si="29"/>
        <v>20000</v>
      </c>
      <c r="N65" s="24">
        <f t="shared" si="29"/>
        <v>0</v>
      </c>
      <c r="O65" s="24">
        <f t="shared" si="29"/>
        <v>20000</v>
      </c>
      <c r="P65" s="24">
        <f t="shared" si="29"/>
        <v>0</v>
      </c>
    </row>
    <row r="66" spans="1:16" ht="111" customHeight="1" x14ac:dyDescent="0.35">
      <c r="A66" s="27"/>
      <c r="B66" s="28"/>
      <c r="C66" s="22" t="s">
        <v>27</v>
      </c>
      <c r="D66" s="31" t="s">
        <v>69</v>
      </c>
      <c r="E66" s="31"/>
      <c r="F66" s="31"/>
      <c r="G66" s="31"/>
      <c r="H66" s="31"/>
      <c r="I66" s="31"/>
      <c r="J66" s="23">
        <v>850</v>
      </c>
      <c r="K66" s="24">
        <v>0</v>
      </c>
      <c r="L66" s="24">
        <v>0</v>
      </c>
      <c r="M66" s="24">
        <v>20000</v>
      </c>
      <c r="N66" s="24">
        <v>0</v>
      </c>
      <c r="O66" s="24">
        <v>20000</v>
      </c>
      <c r="P66" s="24">
        <v>0</v>
      </c>
    </row>
    <row r="67" spans="1:16" ht="111" customHeight="1" x14ac:dyDescent="0.35">
      <c r="A67" s="27"/>
      <c r="B67" s="28"/>
      <c r="C67" s="22" t="s">
        <v>70</v>
      </c>
      <c r="D67" s="31" t="s">
        <v>71</v>
      </c>
      <c r="E67" s="31"/>
      <c r="F67" s="31"/>
      <c r="G67" s="31"/>
      <c r="H67" s="31"/>
      <c r="I67" s="31"/>
      <c r="J67" s="23"/>
      <c r="K67" s="24">
        <f t="shared" ref="K67:P68" si="30">K68</f>
        <v>4471219.8</v>
      </c>
      <c r="L67" s="24">
        <f t="shared" si="30"/>
        <v>4471219.8</v>
      </c>
      <c r="M67" s="24">
        <f t="shared" si="30"/>
        <v>0</v>
      </c>
      <c r="N67" s="24">
        <f t="shared" si="30"/>
        <v>0</v>
      </c>
      <c r="O67" s="24">
        <f t="shared" si="30"/>
        <v>0</v>
      </c>
      <c r="P67" s="24">
        <f t="shared" si="30"/>
        <v>0</v>
      </c>
    </row>
    <row r="68" spans="1:16" ht="111" customHeight="1" x14ac:dyDescent="0.35">
      <c r="A68" s="27"/>
      <c r="B68" s="28"/>
      <c r="C68" s="22" t="s">
        <v>24</v>
      </c>
      <c r="D68" s="31" t="s">
        <v>71</v>
      </c>
      <c r="E68" s="31"/>
      <c r="F68" s="31"/>
      <c r="G68" s="31"/>
      <c r="H68" s="31"/>
      <c r="I68" s="31"/>
      <c r="J68" s="23">
        <v>200</v>
      </c>
      <c r="K68" s="24">
        <f t="shared" si="30"/>
        <v>4471219.8</v>
      </c>
      <c r="L68" s="24">
        <f t="shared" si="30"/>
        <v>4471219.8</v>
      </c>
      <c r="M68" s="24">
        <f t="shared" si="30"/>
        <v>0</v>
      </c>
      <c r="N68" s="24">
        <f t="shared" si="30"/>
        <v>0</v>
      </c>
      <c r="O68" s="24">
        <f t="shared" si="30"/>
        <v>0</v>
      </c>
      <c r="P68" s="24">
        <f t="shared" si="30"/>
        <v>0</v>
      </c>
    </row>
    <row r="69" spans="1:16" ht="111" customHeight="1" x14ac:dyDescent="0.35">
      <c r="A69" s="27"/>
      <c r="B69" s="28"/>
      <c r="C69" s="22" t="s">
        <v>25</v>
      </c>
      <c r="D69" s="31" t="s">
        <v>71</v>
      </c>
      <c r="E69" s="31"/>
      <c r="F69" s="31"/>
      <c r="G69" s="31"/>
      <c r="H69" s="31"/>
      <c r="I69" s="31"/>
      <c r="J69" s="23">
        <v>240</v>
      </c>
      <c r="K69" s="24">
        <v>4471219.8</v>
      </c>
      <c r="L69" s="24">
        <v>4471219.8</v>
      </c>
      <c r="M69" s="24">
        <v>0</v>
      </c>
      <c r="N69" s="24">
        <v>0</v>
      </c>
      <c r="O69" s="24">
        <v>0</v>
      </c>
      <c r="P69" s="24">
        <v>0</v>
      </c>
    </row>
    <row r="70" spans="1:16" ht="111" customHeight="1" x14ac:dyDescent="0.35">
      <c r="A70" s="27"/>
      <c r="B70" s="28"/>
      <c r="C70" s="22" t="s">
        <v>70</v>
      </c>
      <c r="D70" s="31" t="s">
        <v>72</v>
      </c>
      <c r="E70" s="31"/>
      <c r="F70" s="31"/>
      <c r="G70" s="31"/>
      <c r="H70" s="31"/>
      <c r="I70" s="31"/>
      <c r="J70" s="23"/>
      <c r="K70" s="24">
        <f t="shared" ref="K70:P71" si="31">K71</f>
        <v>268273.21000000002</v>
      </c>
      <c r="L70" s="24">
        <f t="shared" si="31"/>
        <v>0</v>
      </c>
      <c r="M70" s="24">
        <f t="shared" si="31"/>
        <v>0</v>
      </c>
      <c r="N70" s="24">
        <f t="shared" si="31"/>
        <v>0</v>
      </c>
      <c r="O70" s="24">
        <f t="shared" si="31"/>
        <v>0</v>
      </c>
      <c r="P70" s="24">
        <f t="shared" si="31"/>
        <v>0</v>
      </c>
    </row>
    <row r="71" spans="1:16" ht="111" customHeight="1" x14ac:dyDescent="0.35">
      <c r="A71" s="27"/>
      <c r="B71" s="28"/>
      <c r="C71" s="22" t="s">
        <v>24</v>
      </c>
      <c r="D71" s="31" t="s">
        <v>72</v>
      </c>
      <c r="E71" s="31"/>
      <c r="F71" s="31"/>
      <c r="G71" s="31"/>
      <c r="H71" s="31"/>
      <c r="I71" s="31"/>
      <c r="J71" s="23">
        <v>200</v>
      </c>
      <c r="K71" s="24">
        <f t="shared" si="31"/>
        <v>268273.21000000002</v>
      </c>
      <c r="L71" s="24">
        <f t="shared" si="31"/>
        <v>0</v>
      </c>
      <c r="M71" s="24">
        <f t="shared" si="31"/>
        <v>0</v>
      </c>
      <c r="N71" s="24">
        <f t="shared" si="31"/>
        <v>0</v>
      </c>
      <c r="O71" s="24">
        <f t="shared" si="31"/>
        <v>0</v>
      </c>
      <c r="P71" s="24">
        <f t="shared" si="31"/>
        <v>0</v>
      </c>
    </row>
    <row r="72" spans="1:16" ht="111" customHeight="1" x14ac:dyDescent="0.35">
      <c r="A72" s="27"/>
      <c r="B72" s="28"/>
      <c r="C72" s="22" t="s">
        <v>25</v>
      </c>
      <c r="D72" s="31" t="s">
        <v>72</v>
      </c>
      <c r="E72" s="31"/>
      <c r="F72" s="31"/>
      <c r="G72" s="31"/>
      <c r="H72" s="31"/>
      <c r="I72" s="31"/>
      <c r="J72" s="23">
        <v>240</v>
      </c>
      <c r="K72" s="24">
        <v>268273.21000000002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</row>
    <row r="73" spans="1:16" ht="111" customHeight="1" x14ac:dyDescent="0.35">
      <c r="A73" s="27"/>
      <c r="B73" s="28"/>
      <c r="C73" s="22" t="s">
        <v>73</v>
      </c>
      <c r="D73" s="31" t="s">
        <v>74</v>
      </c>
      <c r="E73" s="31"/>
      <c r="F73" s="31"/>
      <c r="G73" s="31"/>
      <c r="H73" s="31"/>
      <c r="I73" s="31"/>
      <c r="J73" s="23"/>
      <c r="K73" s="24">
        <f t="shared" ref="K73:P74" si="32">K74</f>
        <v>1943103.47</v>
      </c>
      <c r="L73" s="24">
        <f t="shared" si="32"/>
        <v>1845948.29</v>
      </c>
      <c r="M73" s="24">
        <f t="shared" si="32"/>
        <v>0</v>
      </c>
      <c r="N73" s="24">
        <f t="shared" si="32"/>
        <v>0</v>
      </c>
      <c r="O73" s="24">
        <f t="shared" si="32"/>
        <v>0</v>
      </c>
      <c r="P73" s="24">
        <f t="shared" si="32"/>
        <v>0</v>
      </c>
    </row>
    <row r="74" spans="1:16" ht="111" customHeight="1" x14ac:dyDescent="0.35">
      <c r="A74" s="27"/>
      <c r="B74" s="28"/>
      <c r="C74" s="22" t="s">
        <v>24</v>
      </c>
      <c r="D74" s="31" t="s">
        <v>74</v>
      </c>
      <c r="E74" s="31"/>
      <c r="F74" s="31"/>
      <c r="G74" s="31"/>
      <c r="H74" s="31"/>
      <c r="I74" s="31"/>
      <c r="J74" s="23">
        <v>200</v>
      </c>
      <c r="K74" s="24">
        <f t="shared" si="32"/>
        <v>1943103.47</v>
      </c>
      <c r="L74" s="24">
        <f t="shared" si="32"/>
        <v>1845948.29</v>
      </c>
      <c r="M74" s="24">
        <f t="shared" si="32"/>
        <v>0</v>
      </c>
      <c r="N74" s="24">
        <f t="shared" si="32"/>
        <v>0</v>
      </c>
      <c r="O74" s="24">
        <f t="shared" si="32"/>
        <v>0</v>
      </c>
      <c r="P74" s="24">
        <f t="shared" si="32"/>
        <v>0</v>
      </c>
    </row>
    <row r="75" spans="1:16" ht="111" customHeight="1" x14ac:dyDescent="0.35">
      <c r="A75" s="27"/>
      <c r="B75" s="28"/>
      <c r="C75" s="22" t="s">
        <v>25</v>
      </c>
      <c r="D75" s="31" t="s">
        <v>74</v>
      </c>
      <c r="E75" s="31"/>
      <c r="F75" s="31"/>
      <c r="G75" s="31"/>
      <c r="H75" s="31"/>
      <c r="I75" s="31"/>
      <c r="J75" s="23">
        <v>240</v>
      </c>
      <c r="K75" s="24">
        <v>1943103.47</v>
      </c>
      <c r="L75" s="24">
        <v>1845948.29</v>
      </c>
      <c r="M75" s="24">
        <v>0</v>
      </c>
      <c r="N75" s="24">
        <v>0</v>
      </c>
      <c r="O75" s="24">
        <v>0</v>
      </c>
      <c r="P75" s="24">
        <v>0</v>
      </c>
    </row>
    <row r="76" spans="1:16" ht="111" customHeight="1" x14ac:dyDescent="0.35">
      <c r="A76" s="27"/>
      <c r="B76" s="28"/>
      <c r="C76" s="22" t="s">
        <v>75</v>
      </c>
      <c r="D76" s="31" t="s">
        <v>76</v>
      </c>
      <c r="E76" s="31"/>
      <c r="F76" s="31"/>
      <c r="G76" s="31"/>
      <c r="H76" s="31"/>
      <c r="I76" s="31"/>
      <c r="J76" s="23"/>
      <c r="K76" s="24">
        <f t="shared" ref="K76:P79" si="33">K77</f>
        <v>66406.8</v>
      </c>
      <c r="L76" s="24">
        <f t="shared" si="33"/>
        <v>66406.8</v>
      </c>
      <c r="M76" s="24">
        <f t="shared" si="33"/>
        <v>0</v>
      </c>
      <c r="N76" s="24">
        <f t="shared" si="33"/>
        <v>0</v>
      </c>
      <c r="O76" s="24">
        <f t="shared" si="33"/>
        <v>0</v>
      </c>
      <c r="P76" s="24">
        <f t="shared" si="33"/>
        <v>0</v>
      </c>
    </row>
    <row r="77" spans="1:16" ht="111" customHeight="1" x14ac:dyDescent="0.35">
      <c r="A77" s="27"/>
      <c r="B77" s="28"/>
      <c r="C77" s="22" t="s">
        <v>45</v>
      </c>
      <c r="D77" s="31" t="s">
        <v>77</v>
      </c>
      <c r="E77" s="31"/>
      <c r="F77" s="31"/>
      <c r="G77" s="31"/>
      <c r="H77" s="31"/>
      <c r="I77" s="31"/>
      <c r="J77" s="23"/>
      <c r="K77" s="24">
        <f t="shared" si="33"/>
        <v>66406.8</v>
      </c>
      <c r="L77" s="24">
        <f t="shared" si="33"/>
        <v>66406.8</v>
      </c>
      <c r="M77" s="24">
        <f t="shared" si="33"/>
        <v>0</v>
      </c>
      <c r="N77" s="24">
        <f t="shared" si="33"/>
        <v>0</v>
      </c>
      <c r="O77" s="24">
        <f t="shared" si="33"/>
        <v>0</v>
      </c>
      <c r="P77" s="24">
        <f t="shared" si="33"/>
        <v>0</v>
      </c>
    </row>
    <row r="78" spans="1:16" ht="111" customHeight="1" x14ac:dyDescent="0.35">
      <c r="A78" s="27"/>
      <c r="B78" s="28"/>
      <c r="C78" s="22" t="s">
        <v>78</v>
      </c>
      <c r="D78" s="31" t="s">
        <v>79</v>
      </c>
      <c r="E78" s="31"/>
      <c r="F78" s="31"/>
      <c r="G78" s="31"/>
      <c r="H78" s="31"/>
      <c r="I78" s="31"/>
      <c r="J78" s="23"/>
      <c r="K78" s="24">
        <f t="shared" si="33"/>
        <v>66406.8</v>
      </c>
      <c r="L78" s="24">
        <f t="shared" si="33"/>
        <v>66406.8</v>
      </c>
      <c r="M78" s="24">
        <f t="shared" si="33"/>
        <v>0</v>
      </c>
      <c r="N78" s="24">
        <f t="shared" si="33"/>
        <v>0</v>
      </c>
      <c r="O78" s="24">
        <f t="shared" si="33"/>
        <v>0</v>
      </c>
      <c r="P78" s="24">
        <f t="shared" si="33"/>
        <v>0</v>
      </c>
    </row>
    <row r="79" spans="1:16" ht="111" customHeight="1" x14ac:dyDescent="0.35">
      <c r="A79" s="27"/>
      <c r="B79" s="28"/>
      <c r="C79" s="22" t="s">
        <v>24</v>
      </c>
      <c r="D79" s="31" t="s">
        <v>79</v>
      </c>
      <c r="E79" s="31"/>
      <c r="F79" s="31"/>
      <c r="G79" s="31"/>
      <c r="H79" s="31"/>
      <c r="I79" s="31"/>
      <c r="J79" s="23">
        <v>200</v>
      </c>
      <c r="K79" s="24">
        <f t="shared" si="33"/>
        <v>66406.8</v>
      </c>
      <c r="L79" s="24">
        <f t="shared" si="33"/>
        <v>66406.8</v>
      </c>
      <c r="M79" s="24">
        <f t="shared" si="33"/>
        <v>0</v>
      </c>
      <c r="N79" s="24">
        <f t="shared" si="33"/>
        <v>0</v>
      </c>
      <c r="O79" s="24">
        <f t="shared" si="33"/>
        <v>0</v>
      </c>
      <c r="P79" s="24">
        <f t="shared" si="33"/>
        <v>0</v>
      </c>
    </row>
    <row r="80" spans="1:16" ht="111" customHeight="1" x14ac:dyDescent="0.35">
      <c r="A80" s="27"/>
      <c r="B80" s="28"/>
      <c r="C80" s="22" t="s">
        <v>25</v>
      </c>
      <c r="D80" s="31" t="s">
        <v>79</v>
      </c>
      <c r="E80" s="31"/>
      <c r="F80" s="31"/>
      <c r="G80" s="31"/>
      <c r="H80" s="31"/>
      <c r="I80" s="31"/>
      <c r="J80" s="23">
        <v>240</v>
      </c>
      <c r="K80" s="24">
        <v>66406.8</v>
      </c>
      <c r="L80" s="24">
        <v>66406.8</v>
      </c>
      <c r="M80" s="24">
        <v>0</v>
      </c>
      <c r="N80" s="24">
        <v>0</v>
      </c>
      <c r="O80" s="24">
        <v>0</v>
      </c>
      <c r="P80" s="24">
        <v>0</v>
      </c>
    </row>
    <row r="81" spans="1:16" ht="19.5" customHeight="1" x14ac:dyDescent="0.35">
      <c r="A81" s="3"/>
      <c r="B81" s="29"/>
      <c r="C81" s="30" t="s">
        <v>12</v>
      </c>
      <c r="D81" s="30"/>
      <c r="E81" s="30"/>
      <c r="F81" s="30"/>
      <c r="G81" s="30"/>
      <c r="H81" s="30"/>
      <c r="I81" s="30"/>
      <c r="J81" s="30"/>
      <c r="K81" s="24">
        <f t="shared" ref="K81:P81" si="34">K11</f>
        <v>25511697.100000001</v>
      </c>
      <c r="L81" s="24">
        <f t="shared" si="34"/>
        <v>8735237.0700000003</v>
      </c>
      <c r="M81" s="24">
        <f t="shared" si="34"/>
        <v>13707975.52</v>
      </c>
      <c r="N81" s="24">
        <f t="shared" si="34"/>
        <v>504700</v>
      </c>
      <c r="O81" s="24">
        <f t="shared" si="34"/>
        <v>13511831.32</v>
      </c>
      <c r="P81" s="24">
        <f t="shared" si="34"/>
        <v>552657</v>
      </c>
    </row>
  </sheetData>
  <mergeCells count="82"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D75:I75"/>
    <mergeCell ref="C81:J81"/>
    <mergeCell ref="D76:I76"/>
    <mergeCell ref="D77:I77"/>
    <mergeCell ref="D78:I78"/>
    <mergeCell ref="D79:I79"/>
    <mergeCell ref="D80:I80"/>
  </mergeCells>
  <pageMargins left="0.39374999999999999" right="0.27569444444444402" top="0.59097222222222201" bottom="0.47222222222222199" header="0.31527777777777799" footer="0.51180555555555496"/>
  <pageSetup paperSize="9" scale="57" firstPageNumber="0" fitToHeight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70</cp:revision>
  <cp:lastPrinted>2025-01-14T04:57:38Z</cp:lastPrinted>
  <dcterms:created xsi:type="dcterms:W3CDTF">2015-10-17T06:03:12Z</dcterms:created>
  <dcterms:modified xsi:type="dcterms:W3CDTF">2025-01-14T04:57:41Z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