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!User's Files\Рабочий стол\21111111\РАЙСОВЕТ\Райсовет 2024\26.12.2024\решение\19.2 Шараповское сп\"/>
    </mc:Choice>
  </mc:AlternateContent>
  <bookViews>
    <workbookView xWindow="0" yWindow="0" windowWidth="16380" windowHeight="8196" tabRatio="500"/>
  </bookViews>
  <sheets>
    <sheet name="Приложение №8" sheetId="1" r:id="rId1"/>
  </sheets>
  <definedNames>
    <definedName name="_xlnm._FilterDatabase" localSheetId="0">'Приложение №8'!$10:$151</definedName>
    <definedName name="Print_Area_0" localSheetId="0">'Приложение №8'!$A$3:$R$151</definedName>
    <definedName name="_xlnm.Print_Titles" localSheetId="0">'Приложение №8'!$10:$10</definedName>
    <definedName name="_xlnm.Print_Area" localSheetId="0">'Приложение №8'!$A$1:$R$151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49" i="1" l="1"/>
  <c r="R148" i="1" s="1"/>
  <c r="Q149" i="1"/>
  <c r="Q148" i="1" s="1"/>
  <c r="P149" i="1"/>
  <c r="O149" i="1"/>
  <c r="N149" i="1"/>
  <c r="N148" i="1" s="1"/>
  <c r="N147" i="1" s="1"/>
  <c r="N146" i="1" s="1"/>
  <c r="N145" i="1" s="1"/>
  <c r="N144" i="1" s="1"/>
  <c r="N143" i="1" s="1"/>
  <c r="M149" i="1"/>
  <c r="M148" i="1" s="1"/>
  <c r="M147" i="1" s="1"/>
  <c r="M146" i="1" s="1"/>
  <c r="P148" i="1"/>
  <c r="P147" i="1" s="1"/>
  <c r="P146" i="1" s="1"/>
  <c r="P145" i="1" s="1"/>
  <c r="O148" i="1"/>
  <c r="O147" i="1" s="1"/>
  <c r="R147" i="1"/>
  <c r="R146" i="1" s="1"/>
  <c r="R145" i="1" s="1"/>
  <c r="R144" i="1" s="1"/>
  <c r="R143" i="1" s="1"/>
  <c r="Q147" i="1"/>
  <c r="Q146" i="1" s="1"/>
  <c r="Q145" i="1" s="1"/>
  <c r="Q144" i="1" s="1"/>
  <c r="O146" i="1"/>
  <c r="O145" i="1" s="1"/>
  <c r="O144" i="1" s="1"/>
  <c r="O143" i="1" s="1"/>
  <c r="M145" i="1"/>
  <c r="M144" i="1" s="1"/>
  <c r="M143" i="1" s="1"/>
  <c r="P144" i="1"/>
  <c r="P143" i="1" s="1"/>
  <c r="Q143" i="1"/>
  <c r="R141" i="1"/>
  <c r="R140" i="1" s="1"/>
  <c r="Q141" i="1"/>
  <c r="P141" i="1"/>
  <c r="O141" i="1"/>
  <c r="O140" i="1" s="1"/>
  <c r="N141" i="1"/>
  <c r="N139" i="1" s="1"/>
  <c r="N138" i="1" s="1"/>
  <c r="N137" i="1" s="1"/>
  <c r="N136" i="1" s="1"/>
  <c r="N135" i="1" s="1"/>
  <c r="M141" i="1"/>
  <c r="Q140" i="1"/>
  <c r="N140" i="1"/>
  <c r="M140" i="1"/>
  <c r="Q139" i="1"/>
  <c r="O139" i="1"/>
  <c r="O138" i="1" s="1"/>
  <c r="O137" i="1" s="1"/>
  <c r="O136" i="1" s="1"/>
  <c r="O135" i="1" s="1"/>
  <c r="M139" i="1"/>
  <c r="Q138" i="1"/>
  <c r="Q137" i="1" s="1"/>
  <c r="Q136" i="1" s="1"/>
  <c r="Q135" i="1" s="1"/>
  <c r="M138" i="1"/>
  <c r="M137" i="1" s="1"/>
  <c r="M136" i="1"/>
  <c r="M135" i="1" s="1"/>
  <c r="R133" i="1"/>
  <c r="R132" i="1" s="1"/>
  <c r="Q133" i="1"/>
  <c r="Q132" i="1" s="1"/>
  <c r="P133" i="1"/>
  <c r="O133" i="1"/>
  <c r="N133" i="1"/>
  <c r="N132" i="1" s="1"/>
  <c r="M133" i="1"/>
  <c r="M132" i="1" s="1"/>
  <c r="M131" i="1" s="1"/>
  <c r="M130" i="1" s="1"/>
  <c r="P132" i="1"/>
  <c r="P131" i="1" s="1"/>
  <c r="P130" i="1" s="1"/>
  <c r="P129" i="1" s="1"/>
  <c r="O132" i="1"/>
  <c r="O131" i="1" s="1"/>
  <c r="R131" i="1"/>
  <c r="R130" i="1" s="1"/>
  <c r="Q131" i="1"/>
  <c r="Q130" i="1" s="1"/>
  <c r="Q129" i="1" s="1"/>
  <c r="Q128" i="1" s="1"/>
  <c r="N131" i="1"/>
  <c r="N130" i="1" s="1"/>
  <c r="N129" i="1" s="1"/>
  <c r="N128" i="1" s="1"/>
  <c r="O130" i="1"/>
  <c r="O129" i="1" s="1"/>
  <c r="O128" i="1" s="1"/>
  <c r="R129" i="1"/>
  <c r="R128" i="1" s="1"/>
  <c r="M129" i="1"/>
  <c r="M128" i="1" s="1"/>
  <c r="P128" i="1"/>
  <c r="R126" i="1"/>
  <c r="R125" i="1" s="1"/>
  <c r="Q126" i="1"/>
  <c r="Q125" i="1" s="1"/>
  <c r="P126" i="1"/>
  <c r="O126" i="1"/>
  <c r="N126" i="1"/>
  <c r="N125" i="1" s="1"/>
  <c r="N124" i="1" s="1"/>
  <c r="M126" i="1"/>
  <c r="M125" i="1" s="1"/>
  <c r="M124" i="1" s="1"/>
  <c r="P125" i="1"/>
  <c r="P124" i="1" s="1"/>
  <c r="O125" i="1"/>
  <c r="O124" i="1" s="1"/>
  <c r="R124" i="1"/>
  <c r="Q124" i="1"/>
  <c r="R122" i="1"/>
  <c r="R121" i="1" s="1"/>
  <c r="R120" i="1" s="1"/>
  <c r="Q122" i="1"/>
  <c r="Q121" i="1" s="1"/>
  <c r="Q120" i="1" s="1"/>
  <c r="P122" i="1"/>
  <c r="P121" i="1" s="1"/>
  <c r="P120" i="1" s="1"/>
  <c r="O122" i="1"/>
  <c r="O121" i="1" s="1"/>
  <c r="O120" i="1" s="1"/>
  <c r="N122" i="1"/>
  <c r="M122" i="1"/>
  <c r="N120" i="1"/>
  <c r="M120" i="1"/>
  <c r="R118" i="1"/>
  <c r="Q118" i="1"/>
  <c r="P118" i="1"/>
  <c r="P115" i="1" s="1"/>
  <c r="P114" i="1" s="1"/>
  <c r="P113" i="1" s="1"/>
  <c r="P112" i="1" s="1"/>
  <c r="P111" i="1" s="1"/>
  <c r="P110" i="1" s="1"/>
  <c r="O118" i="1"/>
  <c r="N118" i="1"/>
  <c r="M118" i="1"/>
  <c r="R116" i="1"/>
  <c r="R115" i="1" s="1"/>
  <c r="R114" i="1" s="1"/>
  <c r="Q116" i="1"/>
  <c r="P116" i="1"/>
  <c r="O116" i="1"/>
  <c r="O115" i="1" s="1"/>
  <c r="O114" i="1" s="1"/>
  <c r="O113" i="1" s="1"/>
  <c r="O112" i="1" s="1"/>
  <c r="O111" i="1" s="1"/>
  <c r="O110" i="1" s="1"/>
  <c r="N116" i="1"/>
  <c r="N115" i="1" s="1"/>
  <c r="N114" i="1" s="1"/>
  <c r="N113" i="1" s="1"/>
  <c r="N112" i="1" s="1"/>
  <c r="M116" i="1"/>
  <c r="R108" i="1"/>
  <c r="R107" i="1" s="1"/>
  <c r="R106" i="1" s="1"/>
  <c r="R105" i="1" s="1"/>
  <c r="R104" i="1" s="1"/>
  <c r="R103" i="1" s="1"/>
  <c r="R102" i="1" s="1"/>
  <c r="Q108" i="1"/>
  <c r="Q107" i="1" s="1"/>
  <c r="Q106" i="1" s="1"/>
  <c r="Q105" i="1" s="1"/>
  <c r="Q104" i="1" s="1"/>
  <c r="Q103" i="1" s="1"/>
  <c r="Q102" i="1" s="1"/>
  <c r="P108" i="1"/>
  <c r="P107" i="1" s="1"/>
  <c r="O108" i="1"/>
  <c r="O107" i="1" s="1"/>
  <c r="N108" i="1"/>
  <c r="M108" i="1"/>
  <c r="N107" i="1"/>
  <c r="N106" i="1" s="1"/>
  <c r="M107" i="1"/>
  <c r="M106" i="1" s="1"/>
  <c r="P106" i="1"/>
  <c r="P105" i="1" s="1"/>
  <c r="O106" i="1"/>
  <c r="O105" i="1" s="1"/>
  <c r="O104" i="1" s="1"/>
  <c r="O103" i="1" s="1"/>
  <c r="O102" i="1" s="1"/>
  <c r="N105" i="1"/>
  <c r="N104" i="1" s="1"/>
  <c r="N103" i="1" s="1"/>
  <c r="N102" i="1" s="1"/>
  <c r="M105" i="1"/>
  <c r="M104" i="1" s="1"/>
  <c r="M103" i="1" s="1"/>
  <c r="M102" i="1" s="1"/>
  <c r="P104" i="1"/>
  <c r="P103" i="1" s="1"/>
  <c r="P102" i="1"/>
  <c r="R100" i="1"/>
  <c r="R99" i="1" s="1"/>
  <c r="Q100" i="1"/>
  <c r="Q99" i="1" s="1"/>
  <c r="P100" i="1"/>
  <c r="O100" i="1"/>
  <c r="N100" i="1"/>
  <c r="N99" i="1" s="1"/>
  <c r="N98" i="1" s="1"/>
  <c r="N97" i="1" s="1"/>
  <c r="N96" i="1" s="1"/>
  <c r="N95" i="1" s="1"/>
  <c r="M100" i="1"/>
  <c r="M99" i="1" s="1"/>
  <c r="P99" i="1"/>
  <c r="P98" i="1" s="1"/>
  <c r="P97" i="1" s="1"/>
  <c r="P96" i="1" s="1"/>
  <c r="P95" i="1" s="1"/>
  <c r="O99" i="1"/>
  <c r="O98" i="1" s="1"/>
  <c r="O97" i="1" s="1"/>
  <c r="O96" i="1" s="1"/>
  <c r="O95" i="1" s="1"/>
  <c r="R98" i="1"/>
  <c r="R97" i="1" s="1"/>
  <c r="Q98" i="1"/>
  <c r="Q97" i="1" s="1"/>
  <c r="M98" i="1"/>
  <c r="M97" i="1" s="1"/>
  <c r="M96" i="1" s="1"/>
  <c r="M95" i="1" s="1"/>
  <c r="R96" i="1"/>
  <c r="R95" i="1" s="1"/>
  <c r="Q96" i="1"/>
  <c r="Q95" i="1" s="1"/>
  <c r="R93" i="1"/>
  <c r="R92" i="1" s="1"/>
  <c r="Q93" i="1"/>
  <c r="Q92" i="1" s="1"/>
  <c r="P93" i="1"/>
  <c r="O93" i="1"/>
  <c r="N93" i="1"/>
  <c r="N92" i="1" s="1"/>
  <c r="M93" i="1"/>
  <c r="M92" i="1" s="1"/>
  <c r="P92" i="1"/>
  <c r="O92" i="1"/>
  <c r="R90" i="1"/>
  <c r="R89" i="1" s="1"/>
  <c r="Q90" i="1"/>
  <c r="Q89" i="1" s="1"/>
  <c r="P90" i="1"/>
  <c r="O90" i="1"/>
  <c r="N90" i="1"/>
  <c r="N89" i="1" s="1"/>
  <c r="M90" i="1"/>
  <c r="M89" i="1" s="1"/>
  <c r="P89" i="1"/>
  <c r="O89" i="1"/>
  <c r="R87" i="1"/>
  <c r="R86" i="1" s="1"/>
  <c r="Q87" i="1"/>
  <c r="Q86" i="1" s="1"/>
  <c r="P87" i="1"/>
  <c r="O87" i="1"/>
  <c r="N87" i="1"/>
  <c r="N86" i="1" s="1"/>
  <c r="N85" i="1" s="1"/>
  <c r="N84" i="1" s="1"/>
  <c r="M87" i="1"/>
  <c r="M86" i="1" s="1"/>
  <c r="M85" i="1" s="1"/>
  <c r="M84" i="1" s="1"/>
  <c r="M78" i="1" s="1"/>
  <c r="M77" i="1" s="1"/>
  <c r="P86" i="1"/>
  <c r="P85" i="1" s="1"/>
  <c r="O86" i="1"/>
  <c r="O85" i="1" s="1"/>
  <c r="O84" i="1" s="1"/>
  <c r="R85" i="1"/>
  <c r="R84" i="1" s="1"/>
  <c r="Q85" i="1"/>
  <c r="Q84" i="1" s="1"/>
  <c r="P84" i="1"/>
  <c r="R82" i="1"/>
  <c r="R81" i="1" s="1"/>
  <c r="Q82" i="1"/>
  <c r="Q81" i="1" s="1"/>
  <c r="P82" i="1"/>
  <c r="O82" i="1"/>
  <c r="N82" i="1"/>
  <c r="N81" i="1" s="1"/>
  <c r="N80" i="1" s="1"/>
  <c r="N79" i="1" s="1"/>
  <c r="M82" i="1"/>
  <c r="M81" i="1" s="1"/>
  <c r="M80" i="1" s="1"/>
  <c r="M79" i="1" s="1"/>
  <c r="P81" i="1"/>
  <c r="P80" i="1" s="1"/>
  <c r="O81" i="1"/>
  <c r="O80" i="1" s="1"/>
  <c r="R80" i="1"/>
  <c r="R79" i="1" s="1"/>
  <c r="Q80" i="1"/>
  <c r="Q79" i="1" s="1"/>
  <c r="Q78" i="1" s="1"/>
  <c r="Q77" i="1" s="1"/>
  <c r="P79" i="1"/>
  <c r="O79" i="1"/>
  <c r="R74" i="1"/>
  <c r="Q74" i="1"/>
  <c r="P74" i="1"/>
  <c r="P73" i="1" s="1"/>
  <c r="O74" i="1"/>
  <c r="O73" i="1" s="1"/>
  <c r="N74" i="1"/>
  <c r="M74" i="1"/>
  <c r="R73" i="1"/>
  <c r="R72" i="1" s="1"/>
  <c r="Q73" i="1"/>
  <c r="Q72" i="1" s="1"/>
  <c r="N73" i="1"/>
  <c r="N72" i="1" s="1"/>
  <c r="M73" i="1"/>
  <c r="M72" i="1" s="1"/>
  <c r="P72" i="1"/>
  <c r="O72" i="1"/>
  <c r="R70" i="1"/>
  <c r="R69" i="1" s="1"/>
  <c r="Q70" i="1"/>
  <c r="Q69" i="1" s="1"/>
  <c r="P70" i="1"/>
  <c r="O70" i="1"/>
  <c r="O69" i="1" s="1"/>
  <c r="O68" i="1" s="1"/>
  <c r="O67" i="1" s="1"/>
  <c r="O66" i="1" s="1"/>
  <c r="O65" i="1" s="1"/>
  <c r="O64" i="1" s="1"/>
  <c r="N70" i="1"/>
  <c r="N69" i="1" s="1"/>
  <c r="M70" i="1"/>
  <c r="M69" i="1" s="1"/>
  <c r="M68" i="1" s="1"/>
  <c r="M67" i="1" s="1"/>
  <c r="P69" i="1"/>
  <c r="P68" i="1" s="1"/>
  <c r="R68" i="1"/>
  <c r="Q68" i="1"/>
  <c r="N68" i="1"/>
  <c r="N67" i="1" s="1"/>
  <c r="N66" i="1" s="1"/>
  <c r="N65" i="1" s="1"/>
  <c r="N64" i="1" s="1"/>
  <c r="P67" i="1"/>
  <c r="P66" i="1" s="1"/>
  <c r="P65" i="1" s="1"/>
  <c r="P64" i="1" s="1"/>
  <c r="M66" i="1"/>
  <c r="M65" i="1" s="1"/>
  <c r="M64" i="1" s="1"/>
  <c r="R62" i="1"/>
  <c r="R61" i="1" s="1"/>
  <c r="R60" i="1" s="1"/>
  <c r="R59" i="1" s="1"/>
  <c r="R58" i="1" s="1"/>
  <c r="R57" i="1" s="1"/>
  <c r="R56" i="1" s="1"/>
  <c r="Q62" i="1"/>
  <c r="Q61" i="1" s="1"/>
  <c r="Q60" i="1" s="1"/>
  <c r="Q59" i="1" s="1"/>
  <c r="Q58" i="1" s="1"/>
  <c r="Q57" i="1" s="1"/>
  <c r="Q56" i="1" s="1"/>
  <c r="P62" i="1"/>
  <c r="O62" i="1"/>
  <c r="O61" i="1" s="1"/>
  <c r="O60" i="1" s="1"/>
  <c r="O59" i="1" s="1"/>
  <c r="O58" i="1" s="1"/>
  <c r="O57" i="1" s="1"/>
  <c r="O56" i="1" s="1"/>
  <c r="N62" i="1"/>
  <c r="N61" i="1" s="1"/>
  <c r="N60" i="1" s="1"/>
  <c r="N59" i="1" s="1"/>
  <c r="N58" i="1" s="1"/>
  <c r="N57" i="1" s="1"/>
  <c r="N56" i="1" s="1"/>
  <c r="M62" i="1"/>
  <c r="M61" i="1" s="1"/>
  <c r="P61" i="1"/>
  <c r="P60" i="1" s="1"/>
  <c r="P59" i="1" s="1"/>
  <c r="P58" i="1" s="1"/>
  <c r="P57" i="1" s="1"/>
  <c r="P56" i="1" s="1"/>
  <c r="M60" i="1"/>
  <c r="M59" i="1" s="1"/>
  <c r="M58" i="1" s="1"/>
  <c r="M57" i="1" s="1"/>
  <c r="M56" i="1" s="1"/>
  <c r="R54" i="1"/>
  <c r="R53" i="1" s="1"/>
  <c r="R52" i="1" s="1"/>
  <c r="Q54" i="1"/>
  <c r="P54" i="1"/>
  <c r="P53" i="1" s="1"/>
  <c r="P52" i="1" s="1"/>
  <c r="O54" i="1"/>
  <c r="O53" i="1" s="1"/>
  <c r="O52" i="1" s="1"/>
  <c r="N54" i="1"/>
  <c r="M54" i="1"/>
  <c r="Q53" i="1"/>
  <c r="Q52" i="1" s="1"/>
  <c r="N53" i="1"/>
  <c r="N52" i="1" s="1"/>
  <c r="M53" i="1"/>
  <c r="M52" i="1" s="1"/>
  <c r="R50" i="1"/>
  <c r="Q50" i="1"/>
  <c r="P50" i="1"/>
  <c r="O50" i="1"/>
  <c r="N50" i="1"/>
  <c r="N47" i="1" s="1"/>
  <c r="N46" i="1" s="1"/>
  <c r="M50" i="1"/>
  <c r="R48" i="1"/>
  <c r="Q48" i="1"/>
  <c r="Q47" i="1" s="1"/>
  <c r="Q46" i="1" s="1"/>
  <c r="P48" i="1"/>
  <c r="P47" i="1" s="1"/>
  <c r="P46" i="1" s="1"/>
  <c r="O48" i="1"/>
  <c r="N48" i="1"/>
  <c r="M48" i="1"/>
  <c r="M47" i="1" s="1"/>
  <c r="M46" i="1" s="1"/>
  <c r="M45" i="1" s="1"/>
  <c r="M44" i="1" s="1"/>
  <c r="M43" i="1" s="1"/>
  <c r="R47" i="1"/>
  <c r="R46" i="1" s="1"/>
  <c r="R41" i="1"/>
  <c r="R40" i="1" s="1"/>
  <c r="R39" i="1" s="1"/>
  <c r="R38" i="1" s="1"/>
  <c r="R37" i="1" s="1"/>
  <c r="R36" i="1" s="1"/>
  <c r="Q41" i="1"/>
  <c r="P41" i="1"/>
  <c r="O41" i="1"/>
  <c r="O40" i="1" s="1"/>
  <c r="N41" i="1"/>
  <c r="M41" i="1"/>
  <c r="Q40" i="1"/>
  <c r="Q39" i="1" s="1"/>
  <c r="P40" i="1"/>
  <c r="P39" i="1" s="1"/>
  <c r="P38" i="1" s="1"/>
  <c r="P37" i="1" s="1"/>
  <c r="P36" i="1" s="1"/>
  <c r="N40" i="1"/>
  <c r="N39" i="1" s="1"/>
  <c r="N38" i="1" s="1"/>
  <c r="N37" i="1" s="1"/>
  <c r="N36" i="1" s="1"/>
  <c r="M40" i="1"/>
  <c r="M39" i="1" s="1"/>
  <c r="O39" i="1"/>
  <c r="O38" i="1" s="1"/>
  <c r="O37" i="1" s="1"/>
  <c r="O36" i="1" s="1"/>
  <c r="Q38" i="1"/>
  <c r="Q37" i="1" s="1"/>
  <c r="M38" i="1"/>
  <c r="M37" i="1" s="1"/>
  <c r="M36" i="1" s="1"/>
  <c r="Q36" i="1"/>
  <c r="R34" i="1"/>
  <c r="R33" i="1" s="1"/>
  <c r="R32" i="1" s="1"/>
  <c r="R31" i="1" s="1"/>
  <c r="Q34" i="1"/>
  <c r="P34" i="1"/>
  <c r="P33" i="1" s="1"/>
  <c r="P32" i="1" s="1"/>
  <c r="P31" i="1" s="1"/>
  <c r="O34" i="1"/>
  <c r="O33" i="1" s="1"/>
  <c r="O32" i="1" s="1"/>
  <c r="O31" i="1" s="1"/>
  <c r="N34" i="1"/>
  <c r="N33" i="1" s="1"/>
  <c r="N32" i="1" s="1"/>
  <c r="N31" i="1" s="1"/>
  <c r="M34" i="1"/>
  <c r="M33" i="1" s="1"/>
  <c r="M32" i="1" s="1"/>
  <c r="M31" i="1" s="1"/>
  <c r="Q33" i="1"/>
  <c r="Q32" i="1" s="1"/>
  <c r="Q31" i="1"/>
  <c r="R29" i="1"/>
  <c r="Q29" i="1"/>
  <c r="P29" i="1"/>
  <c r="O29" i="1"/>
  <c r="N29" i="1"/>
  <c r="M29" i="1"/>
  <c r="R27" i="1"/>
  <c r="Q27" i="1"/>
  <c r="P27" i="1"/>
  <c r="O27" i="1"/>
  <c r="N27" i="1"/>
  <c r="M27" i="1"/>
  <c r="R25" i="1"/>
  <c r="Q25" i="1"/>
  <c r="P25" i="1"/>
  <c r="P24" i="1" s="1"/>
  <c r="P23" i="1" s="1"/>
  <c r="P22" i="1" s="1"/>
  <c r="P21" i="1" s="1"/>
  <c r="P20" i="1" s="1"/>
  <c r="O25" i="1"/>
  <c r="N25" i="1"/>
  <c r="M25" i="1"/>
  <c r="Q24" i="1"/>
  <c r="Q23" i="1" s="1"/>
  <c r="Q22" i="1" s="1"/>
  <c r="Q21" i="1" s="1"/>
  <c r="Q20" i="1" s="1"/>
  <c r="R18" i="1"/>
  <c r="R17" i="1" s="1"/>
  <c r="R16" i="1" s="1"/>
  <c r="R15" i="1" s="1"/>
  <c r="R14" i="1" s="1"/>
  <c r="R13" i="1" s="1"/>
  <c r="Q18" i="1"/>
  <c r="P18" i="1"/>
  <c r="P17" i="1" s="1"/>
  <c r="P16" i="1" s="1"/>
  <c r="P15" i="1" s="1"/>
  <c r="P14" i="1" s="1"/>
  <c r="P13" i="1" s="1"/>
  <c r="O18" i="1"/>
  <c r="O17" i="1" s="1"/>
  <c r="O16" i="1" s="1"/>
  <c r="O15" i="1" s="1"/>
  <c r="O14" i="1" s="1"/>
  <c r="O13" i="1" s="1"/>
  <c r="N18" i="1"/>
  <c r="M18" i="1"/>
  <c r="Q17" i="1"/>
  <c r="Q16" i="1" s="1"/>
  <c r="Q15" i="1" s="1"/>
  <c r="Q14" i="1" s="1"/>
  <c r="Q13" i="1" s="1"/>
  <c r="N17" i="1"/>
  <c r="N16" i="1" s="1"/>
  <c r="N15" i="1" s="1"/>
  <c r="N14" i="1" s="1"/>
  <c r="N13" i="1" s="1"/>
  <c r="M17" i="1"/>
  <c r="M16" i="1" s="1"/>
  <c r="M15" i="1"/>
  <c r="M14" i="1" s="1"/>
  <c r="M13" i="1" s="1"/>
  <c r="R113" i="1" l="1"/>
  <c r="R112" i="1" s="1"/>
  <c r="R111" i="1" s="1"/>
  <c r="R110" i="1" s="1"/>
  <c r="R45" i="1"/>
  <c r="R44" i="1" s="1"/>
  <c r="R43" i="1" s="1"/>
  <c r="N111" i="1"/>
  <c r="N110" i="1" s="1"/>
  <c r="Q45" i="1"/>
  <c r="Q44" i="1" s="1"/>
  <c r="Q43" i="1" s="1"/>
  <c r="Q12" i="1" s="1"/>
  <c r="Q151" i="1" s="1"/>
  <c r="R78" i="1"/>
  <c r="R77" i="1" s="1"/>
  <c r="R76" i="1" s="1"/>
  <c r="N78" i="1"/>
  <c r="N77" i="1" s="1"/>
  <c r="N76" i="1" s="1"/>
  <c r="N24" i="1"/>
  <c r="N23" i="1" s="1"/>
  <c r="N22" i="1" s="1"/>
  <c r="N21" i="1" s="1"/>
  <c r="N20" i="1" s="1"/>
  <c r="R24" i="1"/>
  <c r="R23" i="1" s="1"/>
  <c r="R22" i="1" s="1"/>
  <c r="R21" i="1" s="1"/>
  <c r="R20" i="1" s="1"/>
  <c r="R12" i="1" s="1"/>
  <c r="Q67" i="1"/>
  <c r="Q66" i="1" s="1"/>
  <c r="Q65" i="1" s="1"/>
  <c r="Q64" i="1" s="1"/>
  <c r="O78" i="1"/>
  <c r="O77" i="1" s="1"/>
  <c r="R139" i="1"/>
  <c r="R138" i="1" s="1"/>
  <c r="R137" i="1" s="1"/>
  <c r="R136" i="1" s="1"/>
  <c r="R135" i="1" s="1"/>
  <c r="O24" i="1"/>
  <c r="O23" i="1" s="1"/>
  <c r="O22" i="1" s="1"/>
  <c r="O21" i="1" s="1"/>
  <c r="O20" i="1" s="1"/>
  <c r="M24" i="1"/>
  <c r="M23" i="1" s="1"/>
  <c r="M22" i="1" s="1"/>
  <c r="M21" i="1" s="1"/>
  <c r="M20" i="1" s="1"/>
  <c r="M12" i="1" s="1"/>
  <c r="O47" i="1"/>
  <c r="O46" i="1" s="1"/>
  <c r="Q76" i="1"/>
  <c r="M115" i="1"/>
  <c r="M114" i="1" s="1"/>
  <c r="M113" i="1" s="1"/>
  <c r="M112" i="1" s="1"/>
  <c r="M111" i="1" s="1"/>
  <c r="M110" i="1" s="1"/>
  <c r="Q115" i="1"/>
  <c r="Q114" i="1" s="1"/>
  <c r="N45" i="1"/>
  <c r="N44" i="1" s="1"/>
  <c r="N43" i="1" s="1"/>
  <c r="N12" i="1"/>
  <c r="P45" i="1"/>
  <c r="P44" i="1" s="1"/>
  <c r="P43" i="1" s="1"/>
  <c r="P12" i="1" s="1"/>
  <c r="P78" i="1"/>
  <c r="P77" i="1" s="1"/>
  <c r="P76" i="1" s="1"/>
  <c r="P140" i="1"/>
  <c r="P139" i="1"/>
  <c r="P138" i="1" s="1"/>
  <c r="P137" i="1" s="1"/>
  <c r="P136" i="1" s="1"/>
  <c r="P135" i="1" s="1"/>
  <c r="O45" i="1"/>
  <c r="O44" i="1" s="1"/>
  <c r="O43" i="1" s="1"/>
  <c r="O12" i="1" s="1"/>
  <c r="O76" i="1"/>
  <c r="R67" i="1"/>
  <c r="R66" i="1" s="1"/>
  <c r="R65" i="1" s="1"/>
  <c r="R64" i="1" s="1"/>
  <c r="M76" i="1"/>
  <c r="Q113" i="1"/>
  <c r="Q112" i="1" s="1"/>
  <c r="Q111" i="1" s="1"/>
  <c r="Q110" i="1" s="1"/>
  <c r="M151" i="1" l="1"/>
  <c r="M11" i="1"/>
  <c r="Q11" i="1"/>
  <c r="O151" i="1"/>
  <c r="O11" i="1"/>
  <c r="P151" i="1"/>
  <c r="P11" i="1"/>
  <c r="R151" i="1"/>
  <c r="R11" i="1"/>
  <c r="N151" i="1"/>
  <c r="N11" i="1"/>
</calcChain>
</file>

<file path=xl/sharedStrings.xml><?xml version="1.0" encoding="utf-8"?>
<sst xmlns="http://schemas.openxmlformats.org/spreadsheetml/2006/main" count="282" uniqueCount="102">
  <si>
    <t>Приложение № 4</t>
  </si>
  <si>
    <t xml:space="preserve">ВЕДОМСТВЕННАЯ СТРУКТУРА
расходов местного бюджета на 2024 год и на плановый период 2025 и 2026 годов </t>
  </si>
  <si>
    <t>№ п/п</t>
  </si>
  <si>
    <t>Наименование кодов классификации расходов местного бюджета</t>
  </si>
  <si>
    <t>Коды классификации  расходов местного бюджета</t>
  </si>
  <si>
    <t>Сумма, рублей</t>
  </si>
  <si>
    <t>2024 год</t>
  </si>
  <si>
    <t>2025 год</t>
  </si>
  <si>
    <t>2026 год</t>
  </si>
  <si>
    <t>Главный распоря-дитель средств местного бюджета</t>
  </si>
  <si>
    <t>Раз-дел</t>
  </si>
  <si>
    <t>Под-раз-дел</t>
  </si>
  <si>
    <t>Целевая статья</t>
  </si>
  <si>
    <t>Вид рас- хо- дов</t>
  </si>
  <si>
    <t>Всего</t>
  </si>
  <si>
    <t>в том числе за счет поступлений целевого характера</t>
  </si>
  <si>
    <t>1</t>
  </si>
  <si>
    <t>Администрация муниципального образования Шараповское сельское поселение Марьяновского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</si>
  <si>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</si>
  <si>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</si>
  <si>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"Развитие социально-экономического потенциала поселения Марьяновского муниципального района"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</si>
  <si>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</si>
  <si>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</si>
  <si>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</si>
  <si>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</si>
  <si>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</si>
  <si>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</si>
  <si>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</si>
  <si>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</si>
  <si>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</si>
  <si>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</si>
  <si>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</si>
  <si>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</si>
  <si>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</si>
  <si>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</si>
  <si>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</si>
  <si>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</si>
  <si>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</si>
  <si>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</si>
  <si>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</si>
  <si>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Межбюджетные трансферты</t>
  </si>
  <si>
    <t>Иные межбюджетные трансферты</t>
  </si>
  <si>
    <t>Резервные фонды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</si>
  <si>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</si>
  <si>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</si>
  <si>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</si>
  <si>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</si>
  <si>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</si>
  <si>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Другие общегосударственные вопросы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</si>
  <si>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</si>
  <si>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</si>
  <si>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</si>
  <si>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</si>
  <si>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Межбюджетные трансферты бюджетам поселений из бюджетов муниципальных районов</t>
  </si>
  <si>
    <t>0318100000</t>
  </si>
  <si>
    <t>Софинансирование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</si>
  <si>
    <t>0318110094</t>
  </si>
  <si>
    <t>Закупка товаров, работ и услуг в целях капитального ремонта государственного (муниципального) имущества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</si>
  <si>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</si>
  <si>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</si>
  <si>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</si>
  <si>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</si>
  <si>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</si>
  <si>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</si>
  <si>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Межбюджетные трансферты за счет средств резервного фонда</t>
  </si>
  <si>
    <t>0318119970</t>
  </si>
  <si>
    <t>Национальная экономика</t>
  </si>
  <si>
    <t>Дорожное хозяйство (дорожные фонды)</t>
  </si>
  <si>
    <t>Межбюджетные трансферты на содержание автомобильных дорог общего значения</t>
  </si>
  <si>
    <t>0318110060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</si>
  <si>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</si>
  <si>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</si>
  <si>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</si>
  <si>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</si>
  <si>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</si>
  <si>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Субсидии местным бюджетам на обустройство пешеходных переходов вблизи школ и других учебных заведений в соответствии с требованиями национальных стандартов Российской Федерации</t>
  </si>
  <si>
    <t>0340370170</t>
  </si>
  <si>
    <t>Обустройство пешеходных переходов вблизи школ и других учебных заведений в соответствии с требованиями национальных стандартов Российской Федерации</t>
  </si>
  <si>
    <t>03403S0170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</si>
  <si>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</si>
  <si>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</si>
  <si>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</si>
  <si>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Культура, кинематография</t>
  </si>
  <si>
    <t>Культура</t>
  </si>
  <si>
    <t>Обеспечение расходов по теплоснабжению</t>
  </si>
  <si>
    <t>0318110095</t>
  </si>
  <si>
    <t>Создание условий для организации досуга и обеспечения жителей поселения услугами организаций культуры</t>
  </si>
  <si>
    <t>0319120010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</si>
  <si>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</si>
  <si>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</si>
  <si>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</si>
  <si>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Мероприятия в области социальной политики</t>
  </si>
  <si>
    <t>0310400000</t>
  </si>
  <si>
    <t>Доплаты к пенсиям муниципальных служащих</t>
  </si>
  <si>
    <t>0310420010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</si>
  <si>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</si>
  <si>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</si>
  <si>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</si>
  <si>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</si>
  <si>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 xml:space="preserve">
к Решению Совета Марьяновского района от 26.12.2024  года  № 19/2 "О внесении изменений в Решение Совета Шараповского сельского поселения от 19.12.2023 года  № 56/10 "О бюджете Шараповского сельского поселения Марьяновского муниципального района Омской области на 2024 год и на плановый период 2025 и 2026 годов"</t>
  </si>
  <si>
    <t>Приложение № 3</t>
  </si>
  <si>
    <t>к решению Совета Шараповского сельского поселения Марьяновского муниципального района Омской области от 19.12.2023 года  № 56/10 "О бюджете Шараповского сельского поселения Марьяновского муниципального района Омской области 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</si>
</sst>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"/>
  </numFmts>
  <fonts count="3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Alignment="1" applyProtection="1">
      <alignment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5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vertical="top" wrapText="1"/>
      <protection hidden="1"/>
    </xf>
    <xf numFmtId="164" fontId="2" fillId="0" borderId="3" xfId="1" applyNumberFormat="1" applyFont="1" applyBorder="1" applyAlignment="1" applyProtection="1">
      <alignment horizontal="center" vertical="center"/>
      <protection hidden="1"/>
    </xf>
    <xf numFmtId="165" fontId="2" fillId="0" borderId="3" xfId="1" applyNumberFormat="1" applyFont="1" applyBorder="1" applyAlignment="1" applyProtection="1">
      <alignment horizontal="center" vertical="center"/>
      <protection hidden="1"/>
    </xf>
    <xf numFmtId="4" fontId="2" fillId="0" borderId="3" xfId="1" applyNumberFormat="1" applyFont="1" applyBorder="1" applyAlignment="1" applyProtection="1">
      <alignment horizontal="center" vertical="center"/>
      <protection hidden="1"/>
    </xf>
    <xf numFmtId="4" fontId="2" fillId="2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Font="1" applyBorder="1" applyAlignment="1" applyProtection="1">
      <alignment vertical="top" wrapText="1"/>
      <protection hidden="1"/>
    </xf>
    <xf numFmtId="0" fontId="2" fillId="0" borderId="3" xfId="1" applyFont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1" applyFont="1" applyBorder="1" applyAlignment="1" applyProtection="1">
      <alignment horizontal="right" vertical="center" wrapText="1"/>
      <protection hidden="1"/>
    </xf>
    <xf numFmtId="0" fontId="2" fillId="0" borderId="0" xfId="1" applyFont="1" applyBorder="1" applyAlignment="1" applyProtection="1">
      <alignment horizontal="right" vertical="center"/>
      <protection hidden="1"/>
    </xf>
    <xf numFmtId="0" fontId="2" fillId="0" borderId="0" xfId="1" applyFont="1" applyBorder="1" applyAlignment="1" applyProtection="1">
      <alignment horizontal="justify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/>
      <protection hidden="1"/>
    </xf>
    <xf numFmtId="0" fontId="2" fillId="0" borderId="2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49" fontId="2" fillId="0" borderId="3" xfId="1" applyNumberFormat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wrapText="1"/>
      <protection hidden="1"/>
    </xf>
    <xf numFmtId="0" fontId="2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51"/>
  <sheetViews>
    <sheetView showGridLines="0" tabSelected="1" view="pageBreakPreview" zoomScale="75" zoomScaleNormal="100" zoomScalePageLayoutView="75" workbookViewId="0">
      <selection activeCell="A11" sqref="A11:XFD150"/>
    </sheetView>
  </sheetViews>
  <sheetFormatPr defaultColWidth="8.90625" defaultRowHeight="18" x14ac:dyDescent="0.35"/>
  <cols>
    <col min="1" max="1" width="3.81640625" style="18" customWidth="1"/>
    <col min="2" max="2" width="28.54296875" style="18" customWidth="1"/>
    <col min="3" max="3" width="9.453125" style="18" customWidth="1"/>
    <col min="4" max="4" width="6.36328125" style="18" customWidth="1"/>
    <col min="5" max="5" width="5.81640625" style="18" customWidth="1"/>
    <col min="6" max="6" width="2.36328125" style="18" customWidth="1"/>
    <col min="7" max="7" width="1.36328125" style="18" customWidth="1"/>
    <col min="8" max="8" width="1.90625" style="18" customWidth="1"/>
    <col min="9" max="9" width="1" style="19" customWidth="1"/>
    <col min="10" max="10" width="2.81640625" style="18" customWidth="1"/>
    <col min="11" max="11" width="3.08984375" style="19" customWidth="1"/>
    <col min="12" max="12" width="5.90625" style="18" customWidth="1"/>
    <col min="13" max="13" width="13.6328125" style="18" customWidth="1"/>
    <col min="14" max="14" width="14.36328125" style="18" customWidth="1"/>
    <col min="15" max="15" width="14.81640625" style="18" customWidth="1"/>
    <col min="16" max="16" width="13.54296875" style="18" customWidth="1"/>
    <col min="17" max="17" width="15.1796875" style="18" customWidth="1"/>
    <col min="18" max="18" width="14.81640625" style="18" customWidth="1"/>
    <col min="19" max="1024" width="8.90625" style="1"/>
  </cols>
  <sheetData>
    <row r="1" spans="1:20" x14ac:dyDescent="0.35">
      <c r="O1" s="33" t="s">
        <v>100</v>
      </c>
      <c r="P1" s="33"/>
      <c r="Q1" s="33"/>
      <c r="R1" s="33"/>
    </row>
    <row r="2" spans="1:20" ht="111.45" customHeight="1" x14ac:dyDescent="0.35">
      <c r="A2" s="16"/>
      <c r="B2" s="16"/>
      <c r="C2" s="16"/>
      <c r="D2" s="16"/>
      <c r="E2" s="16"/>
      <c r="F2" s="16"/>
      <c r="G2" s="16"/>
      <c r="H2" s="16"/>
      <c r="I2" s="17"/>
      <c r="O2" s="20" t="s">
        <v>99</v>
      </c>
      <c r="P2" s="20"/>
      <c r="Q2" s="20"/>
      <c r="R2" s="20"/>
      <c r="S2" s="2"/>
    </row>
    <row r="3" spans="1:20" ht="36.75" customHeight="1" x14ac:dyDescent="0.35">
      <c r="A3" s="16"/>
      <c r="B3" s="16"/>
      <c r="C3" s="16"/>
      <c r="D3" s="16"/>
      <c r="E3" s="16"/>
      <c r="F3" s="16"/>
      <c r="G3" s="16"/>
      <c r="H3" s="16"/>
      <c r="I3" s="17"/>
      <c r="O3" s="21" t="s">
        <v>0</v>
      </c>
      <c r="P3" s="21"/>
      <c r="Q3" s="21"/>
      <c r="R3" s="21"/>
      <c r="S3" s="2"/>
    </row>
    <row r="4" spans="1:20" ht="93" customHeight="1" x14ac:dyDescent="0.35">
      <c r="A4" s="16"/>
      <c r="B4" s="16"/>
      <c r="C4" s="16"/>
      <c r="D4" s="16"/>
      <c r="E4" s="16"/>
      <c r="F4" s="16"/>
      <c r="G4" s="16"/>
      <c r="H4" s="16"/>
      <c r="I4" s="17"/>
      <c r="O4" s="22" t="s">
        <v>101</v>
      </c>
      <c r="P4" s="22"/>
      <c r="Q4" s="22"/>
      <c r="R4" s="22"/>
      <c r="S4" s="3"/>
      <c r="T4" s="3"/>
    </row>
    <row r="5" spans="1:20" ht="50.25" customHeight="1" x14ac:dyDescent="0.3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</row>
    <row r="6" spans="1:20" x14ac:dyDescent="0.35">
      <c r="A6" s="16"/>
      <c r="B6" s="16"/>
      <c r="C6" s="16"/>
      <c r="D6" s="16"/>
      <c r="E6" s="16"/>
      <c r="F6" s="16"/>
      <c r="G6" s="16"/>
      <c r="H6" s="16"/>
      <c r="I6" s="17"/>
      <c r="J6" s="16"/>
      <c r="K6" s="17"/>
      <c r="L6" s="16"/>
      <c r="M6" s="16"/>
      <c r="N6" s="16"/>
      <c r="O6" s="16"/>
    </row>
    <row r="7" spans="1:20" ht="30" customHeight="1" x14ac:dyDescent="0.35">
      <c r="A7" s="24" t="s">
        <v>2</v>
      </c>
      <c r="B7" s="25" t="s">
        <v>3</v>
      </c>
      <c r="C7" s="26" t="s">
        <v>4</v>
      </c>
      <c r="D7" s="26"/>
      <c r="E7" s="26"/>
      <c r="F7" s="26"/>
      <c r="G7" s="26"/>
      <c r="H7" s="26"/>
      <c r="I7" s="26"/>
      <c r="J7" s="26"/>
      <c r="K7" s="26"/>
      <c r="L7" s="26"/>
      <c r="M7" s="27" t="s">
        <v>5</v>
      </c>
      <c r="N7" s="27"/>
      <c r="O7" s="27"/>
      <c r="P7" s="27"/>
      <c r="Q7" s="27"/>
      <c r="R7" s="27"/>
    </row>
    <row r="8" spans="1:20" ht="34.5" customHeight="1" x14ac:dyDescent="0.35">
      <c r="A8" s="24"/>
      <c r="B8" s="25"/>
      <c r="C8" s="26"/>
      <c r="D8" s="26"/>
      <c r="E8" s="26"/>
      <c r="F8" s="26"/>
      <c r="G8" s="26"/>
      <c r="H8" s="26"/>
      <c r="I8" s="26"/>
      <c r="J8" s="26"/>
      <c r="K8" s="26"/>
      <c r="L8" s="26"/>
      <c r="M8" s="28" t="s">
        <v>6</v>
      </c>
      <c r="N8" s="28"/>
      <c r="O8" s="29" t="s">
        <v>7</v>
      </c>
      <c r="P8" s="29"/>
      <c r="Q8" s="29" t="s">
        <v>8</v>
      </c>
      <c r="R8" s="29"/>
    </row>
    <row r="9" spans="1:20" ht="156" customHeight="1" x14ac:dyDescent="0.35">
      <c r="A9" s="24"/>
      <c r="B9" s="25"/>
      <c r="C9" s="4" t="s">
        <v>9</v>
      </c>
      <c r="D9" s="4" t="s">
        <v>10</v>
      </c>
      <c r="E9" s="4" t="s">
        <v>11</v>
      </c>
      <c r="F9" s="24" t="s">
        <v>12</v>
      </c>
      <c r="G9" s="24"/>
      <c r="H9" s="24"/>
      <c r="I9" s="24"/>
      <c r="J9" s="24"/>
      <c r="K9" s="24"/>
      <c r="L9" s="7" t="s">
        <v>13</v>
      </c>
      <c r="M9" s="6" t="s">
        <v>14</v>
      </c>
      <c r="N9" s="4" t="s">
        <v>15</v>
      </c>
      <c r="O9" s="4" t="s">
        <v>14</v>
      </c>
      <c r="P9" s="4" t="s">
        <v>15</v>
      </c>
      <c r="Q9" s="4" t="s">
        <v>14</v>
      </c>
      <c r="R9" s="5" t="s">
        <v>15</v>
      </c>
    </row>
    <row r="10" spans="1:20" x14ac:dyDescent="0.3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30">
        <v>6</v>
      </c>
      <c r="G10" s="30"/>
      <c r="H10" s="30"/>
      <c r="I10" s="30"/>
      <c r="J10" s="30"/>
      <c r="K10" s="30"/>
      <c r="L10" s="8">
        <v>7</v>
      </c>
      <c r="M10" s="8">
        <v>8</v>
      </c>
      <c r="N10" s="8">
        <v>9</v>
      </c>
      <c r="O10" s="8">
        <v>10</v>
      </c>
      <c r="P10" s="8">
        <v>11</v>
      </c>
      <c r="Q10" s="8">
        <v>12</v>
      </c>
      <c r="R10" s="8">
        <v>13</v>
      </c>
    </row>
    <row r="11" spans="1:20" ht="108" x14ac:dyDescent="0.35">
      <c r="A11" s="8" t="s">
        <v>16</v>
      </c>
      <c r="B11" s="9" t="s">
        <v>17</v>
      </c>
      <c r="C11" s="10">
        <v>609</v>
      </c>
      <c r="D11" s="11"/>
      <c r="E11" s="11"/>
      <c r="F11" s="26"/>
      <c r="G11" s="26"/>
      <c r="H11" s="26"/>
      <c r="I11" s="26"/>
      <c r="J11" s="26"/>
      <c r="K11" s="26"/>
      <c r="L11" s="8"/>
      <c r="M11" s="12">
        <f t="shared" ref="M11:R11" si="0">SUM(M12,M64,M76,M110,M135,M143,M56,M102)</f>
        <v>14805160.789999999</v>
      </c>
      <c r="N11" s="12">
        <f t="shared" si="0"/>
        <v>5244187.82</v>
      </c>
      <c r="O11" s="12">
        <f t="shared" si="0"/>
        <v>7760196.8999999994</v>
      </c>
      <c r="P11" s="12">
        <f t="shared" si="0"/>
        <v>3244235.92</v>
      </c>
      <c r="Q11" s="12">
        <f t="shared" si="0"/>
        <v>7710984.9199999999</v>
      </c>
      <c r="R11" s="12">
        <f t="shared" si="0"/>
        <v>3265943.92</v>
      </c>
    </row>
    <row r="12" spans="1:20" ht="36" x14ac:dyDescent="0.35">
      <c r="A12" s="5"/>
      <c r="B12" s="9" t="s">
        <v>18</v>
      </c>
      <c r="C12" s="10">
        <v>609</v>
      </c>
      <c r="D12" s="11">
        <v>1</v>
      </c>
      <c r="E12" s="11">
        <v>0</v>
      </c>
      <c r="F12" s="26"/>
      <c r="G12" s="26"/>
      <c r="H12" s="26"/>
      <c r="I12" s="26"/>
      <c r="J12" s="26"/>
      <c r="K12" s="26"/>
      <c r="L12" s="8"/>
      <c r="M12" s="12">
        <f t="shared" ref="M12:R12" si="1">SUM(M13,M20,M31,M36,M43)</f>
        <v>5781531.79</v>
      </c>
      <c r="N12" s="12">
        <f t="shared" si="1"/>
        <v>31700</v>
      </c>
      <c r="O12" s="12">
        <f t="shared" si="1"/>
        <v>2812734.94</v>
      </c>
      <c r="P12" s="12">
        <f t="shared" si="1"/>
        <v>0</v>
      </c>
      <c r="Q12" s="12">
        <f t="shared" si="1"/>
        <v>2813234.94</v>
      </c>
      <c r="R12" s="12">
        <f t="shared" si="1"/>
        <v>0</v>
      </c>
    </row>
    <row r="13" spans="1:20" ht="72" x14ac:dyDescent="0.35">
      <c r="A13" s="5"/>
      <c r="B13" s="9" t="s">
        <v>19</v>
      </c>
      <c r="C13" s="10">
        <v>609</v>
      </c>
      <c r="D13" s="11">
        <v>1</v>
      </c>
      <c r="E13" s="11">
        <v>2</v>
      </c>
      <c r="F13" s="26"/>
      <c r="G13" s="26"/>
      <c r="H13" s="26"/>
      <c r="I13" s="26"/>
      <c r="J13" s="26"/>
      <c r="K13" s="26"/>
      <c r="L13" s="8"/>
      <c r="M13" s="12">
        <f t="shared" ref="M13:R18" si="2">M14</f>
        <v>964811.68</v>
      </c>
      <c r="N13" s="12">
        <f t="shared" si="2"/>
        <v>0</v>
      </c>
      <c r="O13" s="12">
        <f t="shared" si="2"/>
        <v>940669.86</v>
      </c>
      <c r="P13" s="12">
        <f t="shared" si="2"/>
        <v>0</v>
      </c>
      <c r="Q13" s="12">
        <f t="shared" si="2"/>
        <v>940669.86</v>
      </c>
      <c r="R13" s="12">
        <f t="shared" si="2"/>
        <v>0</v>
      </c>
    </row>
    <row r="14" spans="1:20" ht="90" x14ac:dyDescent="0.35">
      <c r="A14" s="8"/>
      <c r="B14" s="9" t="s">
        <v>20</v>
      </c>
      <c r="C14" s="10">
        <v>609</v>
      </c>
      <c r="D14" s="11">
        <v>1</v>
      </c>
      <c r="E14" s="11">
        <v>2</v>
      </c>
      <c r="F14" s="31" t="s">
        <v>21</v>
      </c>
      <c r="G14" s="31"/>
      <c r="H14" s="31"/>
      <c r="I14" s="31"/>
      <c r="J14" s="31"/>
      <c r="K14" s="31"/>
      <c r="L14" s="8"/>
      <c r="M14" s="12">
        <f t="shared" si="2"/>
        <v>964811.68</v>
      </c>
      <c r="N14" s="12">
        <f t="shared" si="2"/>
        <v>0</v>
      </c>
      <c r="O14" s="12">
        <f t="shared" si="2"/>
        <v>940669.86</v>
      </c>
      <c r="P14" s="12">
        <f t="shared" si="2"/>
        <v>0</v>
      </c>
      <c r="Q14" s="12">
        <f t="shared" si="2"/>
        <v>940669.86</v>
      </c>
      <c r="R14" s="12">
        <f t="shared" si="2"/>
        <v>0</v>
      </c>
    </row>
    <row r="15" spans="1:20" ht="90" x14ac:dyDescent="0.35">
      <c r="A15" s="8"/>
      <c r="B15" s="9" t="s">
        <v>22</v>
      </c>
      <c r="C15" s="10">
        <v>609</v>
      </c>
      <c r="D15" s="11">
        <v>1</v>
      </c>
      <c r="E15" s="11">
        <v>2</v>
      </c>
      <c r="F15" s="31" t="s">
        <v>23</v>
      </c>
      <c r="G15" s="31"/>
      <c r="H15" s="31"/>
      <c r="I15" s="31"/>
      <c r="J15" s="31"/>
      <c r="K15" s="31"/>
      <c r="L15" s="8"/>
      <c r="M15" s="12">
        <f t="shared" si="2"/>
        <v>964811.68</v>
      </c>
      <c r="N15" s="12">
        <f t="shared" si="2"/>
        <v>0</v>
      </c>
      <c r="O15" s="12">
        <f t="shared" si="2"/>
        <v>940669.86</v>
      </c>
      <c r="P15" s="12">
        <f t="shared" si="2"/>
        <v>0</v>
      </c>
      <c r="Q15" s="12">
        <f t="shared" si="2"/>
        <v>940669.86</v>
      </c>
      <c r="R15" s="12">
        <f t="shared" si="2"/>
        <v>0</v>
      </c>
    </row>
    <row r="16" spans="1:20" ht="72" x14ac:dyDescent="0.35">
      <c r="A16" s="8"/>
      <c r="B16" s="9" t="s">
        <v>24</v>
      </c>
      <c r="C16" s="10">
        <v>609</v>
      </c>
      <c r="D16" s="11">
        <v>1</v>
      </c>
      <c r="E16" s="11">
        <v>2</v>
      </c>
      <c r="F16" s="31" t="s">
        <v>25</v>
      </c>
      <c r="G16" s="31"/>
      <c r="H16" s="31"/>
      <c r="I16" s="31"/>
      <c r="J16" s="31"/>
      <c r="K16" s="31"/>
      <c r="L16" s="8"/>
      <c r="M16" s="12">
        <f t="shared" si="2"/>
        <v>964811.68</v>
      </c>
      <c r="N16" s="12">
        <f t="shared" si="2"/>
        <v>0</v>
      </c>
      <c r="O16" s="12">
        <f t="shared" si="2"/>
        <v>940669.86</v>
      </c>
      <c r="P16" s="12">
        <f t="shared" si="2"/>
        <v>0</v>
      </c>
      <c r="Q16" s="12">
        <f t="shared" si="2"/>
        <v>940669.86</v>
      </c>
      <c r="R16" s="12">
        <f t="shared" si="2"/>
        <v>0</v>
      </c>
    </row>
    <row r="17" spans="1:18" ht="54" x14ac:dyDescent="0.35">
      <c r="A17" s="8"/>
      <c r="B17" s="9" t="s">
        <v>26</v>
      </c>
      <c r="C17" s="10">
        <v>609</v>
      </c>
      <c r="D17" s="11">
        <v>1</v>
      </c>
      <c r="E17" s="11">
        <v>2</v>
      </c>
      <c r="F17" s="31" t="s">
        <v>27</v>
      </c>
      <c r="G17" s="31"/>
      <c r="H17" s="31"/>
      <c r="I17" s="31"/>
      <c r="J17" s="31"/>
      <c r="K17" s="31"/>
      <c r="L17" s="8"/>
      <c r="M17" s="12">
        <f t="shared" si="2"/>
        <v>964811.68</v>
      </c>
      <c r="N17" s="12">
        <f t="shared" si="2"/>
        <v>0</v>
      </c>
      <c r="O17" s="12">
        <f t="shared" si="2"/>
        <v>940669.86</v>
      </c>
      <c r="P17" s="12">
        <f t="shared" si="2"/>
        <v>0</v>
      </c>
      <c r="Q17" s="12">
        <f t="shared" si="2"/>
        <v>940669.86</v>
      </c>
      <c r="R17" s="12">
        <f t="shared" si="2"/>
        <v>0</v>
      </c>
    </row>
    <row r="18" spans="1:18" ht="162" x14ac:dyDescent="0.35">
      <c r="A18" s="8"/>
      <c r="B18" s="9" t="s">
        <v>28</v>
      </c>
      <c r="C18" s="10">
        <v>609</v>
      </c>
      <c r="D18" s="11">
        <v>1</v>
      </c>
      <c r="E18" s="11">
        <v>2</v>
      </c>
      <c r="F18" s="31" t="s">
        <v>27</v>
      </c>
      <c r="G18" s="31"/>
      <c r="H18" s="31"/>
      <c r="I18" s="31"/>
      <c r="J18" s="31"/>
      <c r="K18" s="31"/>
      <c r="L18" s="8">
        <v>100</v>
      </c>
      <c r="M18" s="12">
        <f t="shared" si="2"/>
        <v>964811.68</v>
      </c>
      <c r="N18" s="12">
        <f t="shared" si="2"/>
        <v>0</v>
      </c>
      <c r="O18" s="12">
        <f t="shared" si="2"/>
        <v>940669.86</v>
      </c>
      <c r="P18" s="12">
        <f t="shared" si="2"/>
        <v>0</v>
      </c>
      <c r="Q18" s="12">
        <f t="shared" si="2"/>
        <v>940669.86</v>
      </c>
      <c r="R18" s="12">
        <f t="shared" si="2"/>
        <v>0</v>
      </c>
    </row>
    <row r="19" spans="1:18" ht="54" x14ac:dyDescent="0.35">
      <c r="A19" s="8"/>
      <c r="B19" s="9" t="s">
        <v>29</v>
      </c>
      <c r="C19" s="10">
        <v>609</v>
      </c>
      <c r="D19" s="11">
        <v>1</v>
      </c>
      <c r="E19" s="11">
        <v>2</v>
      </c>
      <c r="F19" s="31" t="s">
        <v>27</v>
      </c>
      <c r="G19" s="31"/>
      <c r="H19" s="31"/>
      <c r="I19" s="31"/>
      <c r="J19" s="31"/>
      <c r="K19" s="31"/>
      <c r="L19" s="8">
        <v>120</v>
      </c>
      <c r="M19" s="13">
        <v>964811.68</v>
      </c>
      <c r="N19" s="13">
        <v>0</v>
      </c>
      <c r="O19" s="13">
        <v>940669.86</v>
      </c>
      <c r="P19" s="13">
        <v>0</v>
      </c>
      <c r="Q19" s="13">
        <v>940669.86</v>
      </c>
      <c r="R19" s="13">
        <v>0</v>
      </c>
    </row>
    <row r="20" spans="1:18" ht="144" x14ac:dyDescent="0.35">
      <c r="A20" s="8"/>
      <c r="B20" s="9" t="s">
        <v>30</v>
      </c>
      <c r="C20" s="10">
        <v>609</v>
      </c>
      <c r="D20" s="11">
        <v>1</v>
      </c>
      <c r="E20" s="11">
        <v>4</v>
      </c>
      <c r="F20" s="31"/>
      <c r="G20" s="31"/>
      <c r="H20" s="31"/>
      <c r="I20" s="31"/>
      <c r="J20" s="31"/>
      <c r="K20" s="31"/>
      <c r="L20" s="8"/>
      <c r="M20" s="12">
        <f t="shared" ref="M20:R21" si="3">M21</f>
        <v>2696120.67</v>
      </c>
      <c r="N20" s="12">
        <f t="shared" si="3"/>
        <v>0</v>
      </c>
      <c r="O20" s="12">
        <f t="shared" si="3"/>
        <v>1081525.42</v>
      </c>
      <c r="P20" s="12">
        <f t="shared" si="3"/>
        <v>0</v>
      </c>
      <c r="Q20" s="12">
        <f t="shared" si="3"/>
        <v>1082025.42</v>
      </c>
      <c r="R20" s="12">
        <f t="shared" si="3"/>
        <v>0</v>
      </c>
    </row>
    <row r="21" spans="1:18" ht="90" x14ac:dyDescent="0.35">
      <c r="A21" s="8"/>
      <c r="B21" s="9" t="s">
        <v>20</v>
      </c>
      <c r="C21" s="10">
        <v>609</v>
      </c>
      <c r="D21" s="11">
        <v>1</v>
      </c>
      <c r="E21" s="11">
        <v>4</v>
      </c>
      <c r="F21" s="31" t="s">
        <v>21</v>
      </c>
      <c r="G21" s="31"/>
      <c r="H21" s="31"/>
      <c r="I21" s="31"/>
      <c r="J21" s="31"/>
      <c r="K21" s="31"/>
      <c r="L21" s="8"/>
      <c r="M21" s="12">
        <f t="shared" si="3"/>
        <v>2696120.67</v>
      </c>
      <c r="N21" s="12">
        <f t="shared" si="3"/>
        <v>0</v>
      </c>
      <c r="O21" s="12">
        <f t="shared" si="3"/>
        <v>1081525.42</v>
      </c>
      <c r="P21" s="12">
        <f t="shared" si="3"/>
        <v>0</v>
      </c>
      <c r="Q21" s="12">
        <f t="shared" si="3"/>
        <v>1082025.42</v>
      </c>
      <c r="R21" s="12">
        <f t="shared" si="3"/>
        <v>0</v>
      </c>
    </row>
    <row r="22" spans="1:18" ht="90" x14ac:dyDescent="0.35">
      <c r="A22" s="8"/>
      <c r="B22" s="9" t="s">
        <v>22</v>
      </c>
      <c r="C22" s="10">
        <v>609</v>
      </c>
      <c r="D22" s="11">
        <v>1</v>
      </c>
      <c r="E22" s="11">
        <v>4</v>
      </c>
      <c r="F22" s="31" t="s">
        <v>23</v>
      </c>
      <c r="G22" s="31"/>
      <c r="H22" s="31"/>
      <c r="I22" s="31"/>
      <c r="J22" s="31"/>
      <c r="K22" s="31"/>
      <c r="L22" s="8"/>
      <c r="M22" s="12">
        <f t="shared" ref="M22:R22" si="4">SUM(M23)</f>
        <v>2696120.67</v>
      </c>
      <c r="N22" s="12">
        <f t="shared" si="4"/>
        <v>0</v>
      </c>
      <c r="O22" s="12">
        <f t="shared" si="4"/>
        <v>1081525.42</v>
      </c>
      <c r="P22" s="12">
        <f t="shared" si="4"/>
        <v>0</v>
      </c>
      <c r="Q22" s="12">
        <f t="shared" si="4"/>
        <v>1082025.42</v>
      </c>
      <c r="R22" s="12">
        <f t="shared" si="4"/>
        <v>0</v>
      </c>
    </row>
    <row r="23" spans="1:18" ht="72" x14ac:dyDescent="0.35">
      <c r="A23" s="8"/>
      <c r="B23" s="9" t="s">
        <v>24</v>
      </c>
      <c r="C23" s="10">
        <v>609</v>
      </c>
      <c r="D23" s="11">
        <v>1</v>
      </c>
      <c r="E23" s="11">
        <v>4</v>
      </c>
      <c r="F23" s="31" t="s">
        <v>25</v>
      </c>
      <c r="G23" s="31"/>
      <c r="H23" s="31"/>
      <c r="I23" s="31"/>
      <c r="J23" s="31"/>
      <c r="K23" s="31"/>
      <c r="L23" s="8"/>
      <c r="M23" s="12">
        <f t="shared" ref="M23:R23" si="5">M24</f>
        <v>2696120.67</v>
      </c>
      <c r="N23" s="12">
        <f t="shared" si="5"/>
        <v>0</v>
      </c>
      <c r="O23" s="12">
        <f t="shared" si="5"/>
        <v>1081525.42</v>
      </c>
      <c r="P23" s="12">
        <f t="shared" si="5"/>
        <v>0</v>
      </c>
      <c r="Q23" s="12">
        <f t="shared" si="5"/>
        <v>1082025.42</v>
      </c>
      <c r="R23" s="12">
        <f t="shared" si="5"/>
        <v>0</v>
      </c>
    </row>
    <row r="24" spans="1:18" ht="54" x14ac:dyDescent="0.35">
      <c r="A24" s="5"/>
      <c r="B24" s="9" t="s">
        <v>26</v>
      </c>
      <c r="C24" s="10">
        <v>609</v>
      </c>
      <c r="D24" s="11">
        <v>1</v>
      </c>
      <c r="E24" s="11">
        <v>4</v>
      </c>
      <c r="F24" s="31" t="s">
        <v>27</v>
      </c>
      <c r="G24" s="31"/>
      <c r="H24" s="31"/>
      <c r="I24" s="31"/>
      <c r="J24" s="31"/>
      <c r="K24" s="31"/>
      <c r="L24" s="8"/>
      <c r="M24" s="12">
        <f t="shared" ref="M24:R24" si="6">SUM(M25,M27,M29)</f>
        <v>2696120.67</v>
      </c>
      <c r="N24" s="12">
        <f t="shared" si="6"/>
        <v>0</v>
      </c>
      <c r="O24" s="12">
        <f t="shared" si="6"/>
        <v>1081525.42</v>
      </c>
      <c r="P24" s="12">
        <f t="shared" si="6"/>
        <v>0</v>
      </c>
      <c r="Q24" s="12">
        <f t="shared" si="6"/>
        <v>1082025.42</v>
      </c>
      <c r="R24" s="12">
        <f t="shared" si="6"/>
        <v>0</v>
      </c>
    </row>
    <row r="25" spans="1:18" ht="162" x14ac:dyDescent="0.35">
      <c r="A25" s="5"/>
      <c r="B25" s="9" t="s">
        <v>28</v>
      </c>
      <c r="C25" s="10">
        <v>609</v>
      </c>
      <c r="D25" s="11">
        <v>1</v>
      </c>
      <c r="E25" s="11">
        <v>4</v>
      </c>
      <c r="F25" s="31" t="s">
        <v>27</v>
      </c>
      <c r="G25" s="31"/>
      <c r="H25" s="31"/>
      <c r="I25" s="31"/>
      <c r="J25" s="31"/>
      <c r="K25" s="31"/>
      <c r="L25" s="8">
        <v>100</v>
      </c>
      <c r="M25" s="12">
        <f t="shared" ref="M25:R25" si="7">M26</f>
        <v>1859649.47</v>
      </c>
      <c r="N25" s="12">
        <f t="shared" si="7"/>
        <v>0</v>
      </c>
      <c r="O25" s="12">
        <f t="shared" si="7"/>
        <v>623812.74</v>
      </c>
      <c r="P25" s="12">
        <f t="shared" si="7"/>
        <v>0</v>
      </c>
      <c r="Q25" s="12">
        <f t="shared" si="7"/>
        <v>623812.74</v>
      </c>
      <c r="R25" s="12">
        <f t="shared" si="7"/>
        <v>0</v>
      </c>
    </row>
    <row r="26" spans="1:18" ht="54" x14ac:dyDescent="0.35">
      <c r="A26" s="8"/>
      <c r="B26" s="9" t="s">
        <v>29</v>
      </c>
      <c r="C26" s="10">
        <v>609</v>
      </c>
      <c r="D26" s="11">
        <v>1</v>
      </c>
      <c r="E26" s="11">
        <v>4</v>
      </c>
      <c r="F26" s="31" t="s">
        <v>27</v>
      </c>
      <c r="G26" s="31"/>
      <c r="H26" s="31"/>
      <c r="I26" s="31"/>
      <c r="J26" s="31"/>
      <c r="K26" s="31"/>
      <c r="L26" s="8">
        <v>120</v>
      </c>
      <c r="M26" s="12">
        <v>1859649.47</v>
      </c>
      <c r="N26" s="12">
        <v>0</v>
      </c>
      <c r="O26" s="13">
        <v>623812.74</v>
      </c>
      <c r="P26" s="13">
        <v>0</v>
      </c>
      <c r="Q26" s="13">
        <v>623812.74</v>
      </c>
      <c r="R26" s="13">
        <v>0</v>
      </c>
    </row>
    <row r="27" spans="1:18" ht="72" x14ac:dyDescent="0.35">
      <c r="A27" s="8"/>
      <c r="B27" s="9" t="s">
        <v>31</v>
      </c>
      <c r="C27" s="10">
        <v>609</v>
      </c>
      <c r="D27" s="11">
        <v>1</v>
      </c>
      <c r="E27" s="11">
        <v>4</v>
      </c>
      <c r="F27" s="31" t="s">
        <v>27</v>
      </c>
      <c r="G27" s="31"/>
      <c r="H27" s="31"/>
      <c r="I27" s="31"/>
      <c r="J27" s="31"/>
      <c r="K27" s="31"/>
      <c r="L27" s="8">
        <v>200</v>
      </c>
      <c r="M27" s="12">
        <f t="shared" ref="M27:R27" si="8">M28</f>
        <v>833746.2</v>
      </c>
      <c r="N27" s="12">
        <f t="shared" si="8"/>
        <v>0</v>
      </c>
      <c r="O27" s="12">
        <f t="shared" si="8"/>
        <v>454987.68</v>
      </c>
      <c r="P27" s="12">
        <f t="shared" si="8"/>
        <v>0</v>
      </c>
      <c r="Q27" s="12">
        <f t="shared" si="8"/>
        <v>455487.68</v>
      </c>
      <c r="R27" s="12">
        <f t="shared" si="8"/>
        <v>0</v>
      </c>
    </row>
    <row r="28" spans="1:18" ht="72" x14ac:dyDescent="0.35">
      <c r="A28" s="8"/>
      <c r="B28" s="9" t="s">
        <v>32</v>
      </c>
      <c r="C28" s="10">
        <v>609</v>
      </c>
      <c r="D28" s="11">
        <v>1</v>
      </c>
      <c r="E28" s="11">
        <v>4</v>
      </c>
      <c r="F28" s="31" t="s">
        <v>27</v>
      </c>
      <c r="G28" s="31"/>
      <c r="H28" s="31"/>
      <c r="I28" s="31"/>
      <c r="J28" s="31"/>
      <c r="K28" s="31"/>
      <c r="L28" s="8">
        <v>240</v>
      </c>
      <c r="M28" s="12">
        <v>833746.2</v>
      </c>
      <c r="N28" s="12">
        <v>0</v>
      </c>
      <c r="O28" s="12">
        <v>454987.68</v>
      </c>
      <c r="P28" s="12">
        <v>0</v>
      </c>
      <c r="Q28" s="12">
        <v>455487.68</v>
      </c>
      <c r="R28" s="12">
        <v>0</v>
      </c>
    </row>
    <row r="29" spans="1:18" ht="36" x14ac:dyDescent="0.35">
      <c r="A29" s="8"/>
      <c r="B29" s="9" t="s">
        <v>33</v>
      </c>
      <c r="C29" s="10">
        <v>609</v>
      </c>
      <c r="D29" s="11">
        <v>1</v>
      </c>
      <c r="E29" s="11">
        <v>4</v>
      </c>
      <c r="F29" s="31" t="s">
        <v>27</v>
      </c>
      <c r="G29" s="31"/>
      <c r="H29" s="31"/>
      <c r="I29" s="31"/>
      <c r="J29" s="31"/>
      <c r="K29" s="31"/>
      <c r="L29" s="8">
        <v>800</v>
      </c>
      <c r="M29" s="12">
        <f t="shared" ref="M29:R29" si="9">M30</f>
        <v>2725</v>
      </c>
      <c r="N29" s="12">
        <f t="shared" si="9"/>
        <v>0</v>
      </c>
      <c r="O29" s="12">
        <f t="shared" si="9"/>
        <v>2725</v>
      </c>
      <c r="P29" s="12">
        <f t="shared" si="9"/>
        <v>0</v>
      </c>
      <c r="Q29" s="12">
        <f t="shared" si="9"/>
        <v>2725</v>
      </c>
      <c r="R29" s="12">
        <f t="shared" si="9"/>
        <v>0</v>
      </c>
    </row>
    <row r="30" spans="1:18" ht="36" x14ac:dyDescent="0.35">
      <c r="A30" s="8"/>
      <c r="B30" s="9" t="s">
        <v>34</v>
      </c>
      <c r="C30" s="10">
        <v>609</v>
      </c>
      <c r="D30" s="11">
        <v>1</v>
      </c>
      <c r="E30" s="11">
        <v>4</v>
      </c>
      <c r="F30" s="31" t="s">
        <v>27</v>
      </c>
      <c r="G30" s="31"/>
      <c r="H30" s="31"/>
      <c r="I30" s="31"/>
      <c r="J30" s="31"/>
      <c r="K30" s="31"/>
      <c r="L30" s="8">
        <v>850</v>
      </c>
      <c r="M30" s="12">
        <v>2725</v>
      </c>
      <c r="N30" s="12">
        <v>0</v>
      </c>
      <c r="O30" s="12">
        <v>2725</v>
      </c>
      <c r="P30" s="12">
        <v>0</v>
      </c>
      <c r="Q30" s="12">
        <v>2725</v>
      </c>
      <c r="R30" s="12">
        <v>0</v>
      </c>
    </row>
    <row r="31" spans="1:18" ht="108" x14ac:dyDescent="0.35">
      <c r="A31" s="8"/>
      <c r="B31" s="9" t="s">
        <v>35</v>
      </c>
      <c r="C31" s="10">
        <v>609</v>
      </c>
      <c r="D31" s="11">
        <v>1</v>
      </c>
      <c r="E31" s="11">
        <v>6</v>
      </c>
      <c r="F31" s="31"/>
      <c r="G31" s="31"/>
      <c r="H31" s="31"/>
      <c r="I31" s="31"/>
      <c r="J31" s="31"/>
      <c r="K31" s="31"/>
      <c r="L31" s="8"/>
      <c r="M31" s="12">
        <f t="shared" ref="M31:R34" si="10">M32</f>
        <v>283177.68</v>
      </c>
      <c r="N31" s="12">
        <f t="shared" si="10"/>
        <v>0</v>
      </c>
      <c r="O31" s="12">
        <f t="shared" si="10"/>
        <v>301318.98</v>
      </c>
      <c r="P31" s="12">
        <f t="shared" si="10"/>
        <v>0</v>
      </c>
      <c r="Q31" s="12">
        <f t="shared" si="10"/>
        <v>301318.98</v>
      </c>
      <c r="R31" s="12">
        <f t="shared" si="10"/>
        <v>0</v>
      </c>
    </row>
    <row r="32" spans="1:18" ht="252" x14ac:dyDescent="0.35">
      <c r="A32" s="8"/>
      <c r="B32" s="9" t="s">
        <v>36</v>
      </c>
      <c r="C32" s="10">
        <v>609</v>
      </c>
      <c r="D32" s="11">
        <v>1</v>
      </c>
      <c r="E32" s="11">
        <v>6</v>
      </c>
      <c r="F32" s="31" t="s">
        <v>37</v>
      </c>
      <c r="G32" s="31"/>
      <c r="H32" s="31"/>
      <c r="I32" s="31"/>
      <c r="J32" s="31"/>
      <c r="K32" s="31"/>
      <c r="L32" s="8"/>
      <c r="M32" s="12">
        <f t="shared" si="10"/>
        <v>283177.68</v>
      </c>
      <c r="N32" s="12">
        <f t="shared" si="10"/>
        <v>0</v>
      </c>
      <c r="O32" s="12">
        <f t="shared" si="10"/>
        <v>301318.98</v>
      </c>
      <c r="P32" s="12">
        <f t="shared" si="10"/>
        <v>0</v>
      </c>
      <c r="Q32" s="12">
        <f t="shared" si="10"/>
        <v>301318.98</v>
      </c>
      <c r="R32" s="12">
        <f t="shared" si="10"/>
        <v>0</v>
      </c>
    </row>
    <row r="33" spans="1:18" ht="162" x14ac:dyDescent="0.35">
      <c r="A33" s="8"/>
      <c r="B33" s="9" t="s">
        <v>38</v>
      </c>
      <c r="C33" s="10">
        <v>609</v>
      </c>
      <c r="D33" s="11">
        <v>1</v>
      </c>
      <c r="E33" s="11">
        <v>6</v>
      </c>
      <c r="F33" s="31" t="s">
        <v>39</v>
      </c>
      <c r="G33" s="31"/>
      <c r="H33" s="31"/>
      <c r="I33" s="31"/>
      <c r="J33" s="31"/>
      <c r="K33" s="31"/>
      <c r="L33" s="8"/>
      <c r="M33" s="12">
        <f t="shared" si="10"/>
        <v>283177.68</v>
      </c>
      <c r="N33" s="12">
        <f t="shared" si="10"/>
        <v>0</v>
      </c>
      <c r="O33" s="12">
        <f t="shared" si="10"/>
        <v>301318.98</v>
      </c>
      <c r="P33" s="12">
        <f t="shared" si="10"/>
        <v>0</v>
      </c>
      <c r="Q33" s="12">
        <f t="shared" si="10"/>
        <v>301318.98</v>
      </c>
      <c r="R33" s="12">
        <f t="shared" si="10"/>
        <v>0</v>
      </c>
    </row>
    <row r="34" spans="1:18" x14ac:dyDescent="0.35">
      <c r="A34" s="8"/>
      <c r="B34" s="9" t="s">
        <v>40</v>
      </c>
      <c r="C34" s="10">
        <v>609</v>
      </c>
      <c r="D34" s="11">
        <v>1</v>
      </c>
      <c r="E34" s="11">
        <v>6</v>
      </c>
      <c r="F34" s="31" t="s">
        <v>39</v>
      </c>
      <c r="G34" s="31"/>
      <c r="H34" s="31"/>
      <c r="I34" s="31"/>
      <c r="J34" s="31"/>
      <c r="K34" s="31"/>
      <c r="L34" s="8">
        <v>500</v>
      </c>
      <c r="M34" s="12">
        <f t="shared" si="10"/>
        <v>283177.68</v>
      </c>
      <c r="N34" s="12">
        <f t="shared" si="10"/>
        <v>0</v>
      </c>
      <c r="O34" s="12">
        <f t="shared" si="10"/>
        <v>301318.98</v>
      </c>
      <c r="P34" s="12">
        <f t="shared" si="10"/>
        <v>0</v>
      </c>
      <c r="Q34" s="12">
        <f t="shared" si="10"/>
        <v>301318.98</v>
      </c>
      <c r="R34" s="12">
        <f t="shared" si="10"/>
        <v>0</v>
      </c>
    </row>
    <row r="35" spans="1:18" ht="36" x14ac:dyDescent="0.35">
      <c r="A35" s="8"/>
      <c r="B35" s="9" t="s">
        <v>41</v>
      </c>
      <c r="C35" s="10">
        <v>609</v>
      </c>
      <c r="D35" s="11">
        <v>1</v>
      </c>
      <c r="E35" s="11">
        <v>6</v>
      </c>
      <c r="F35" s="31" t="s">
        <v>39</v>
      </c>
      <c r="G35" s="31"/>
      <c r="H35" s="31"/>
      <c r="I35" s="31"/>
      <c r="J35" s="31"/>
      <c r="K35" s="31"/>
      <c r="L35" s="8">
        <v>540</v>
      </c>
      <c r="M35" s="12">
        <v>283177.68</v>
      </c>
      <c r="N35" s="12">
        <v>0</v>
      </c>
      <c r="O35" s="12">
        <v>301318.98</v>
      </c>
      <c r="P35" s="12">
        <v>0</v>
      </c>
      <c r="Q35" s="12">
        <v>301318.98</v>
      </c>
      <c r="R35" s="12">
        <v>0</v>
      </c>
    </row>
    <row r="36" spans="1:18" x14ac:dyDescent="0.35">
      <c r="A36" s="8"/>
      <c r="B36" s="9" t="s">
        <v>42</v>
      </c>
      <c r="C36" s="10">
        <v>609</v>
      </c>
      <c r="D36" s="11">
        <v>1</v>
      </c>
      <c r="E36" s="11">
        <v>11</v>
      </c>
      <c r="F36" s="31"/>
      <c r="G36" s="31"/>
      <c r="H36" s="31"/>
      <c r="I36" s="31"/>
      <c r="J36" s="31"/>
      <c r="K36" s="31"/>
      <c r="L36" s="8"/>
      <c r="M36" s="12">
        <f t="shared" ref="M36:R41" si="11">M37</f>
        <v>0</v>
      </c>
      <c r="N36" s="12">
        <f t="shared" si="11"/>
        <v>0</v>
      </c>
      <c r="O36" s="12">
        <f t="shared" si="11"/>
        <v>1000</v>
      </c>
      <c r="P36" s="12">
        <f t="shared" si="11"/>
        <v>0</v>
      </c>
      <c r="Q36" s="12">
        <f t="shared" si="11"/>
        <v>1000</v>
      </c>
      <c r="R36" s="12">
        <f t="shared" si="11"/>
        <v>0</v>
      </c>
    </row>
    <row r="37" spans="1:18" ht="90" x14ac:dyDescent="0.35">
      <c r="A37" s="8"/>
      <c r="B37" s="9" t="s">
        <v>20</v>
      </c>
      <c r="C37" s="10">
        <v>609</v>
      </c>
      <c r="D37" s="11">
        <v>1</v>
      </c>
      <c r="E37" s="11">
        <v>11</v>
      </c>
      <c r="F37" s="31" t="s">
        <v>21</v>
      </c>
      <c r="G37" s="31"/>
      <c r="H37" s="31"/>
      <c r="I37" s="31"/>
      <c r="J37" s="31"/>
      <c r="K37" s="31"/>
      <c r="L37" s="8"/>
      <c r="M37" s="12">
        <f t="shared" si="11"/>
        <v>0</v>
      </c>
      <c r="N37" s="12">
        <f t="shared" si="11"/>
        <v>0</v>
      </c>
      <c r="O37" s="12">
        <f t="shared" si="11"/>
        <v>1000</v>
      </c>
      <c r="P37" s="12">
        <f t="shared" si="11"/>
        <v>0</v>
      </c>
      <c r="Q37" s="12">
        <f t="shared" si="11"/>
        <v>1000</v>
      </c>
      <c r="R37" s="12">
        <f t="shared" si="11"/>
        <v>0</v>
      </c>
    </row>
    <row r="38" spans="1:18" ht="90" x14ac:dyDescent="0.35">
      <c r="A38" s="8"/>
      <c r="B38" s="9" t="s">
        <v>22</v>
      </c>
      <c r="C38" s="10">
        <v>609</v>
      </c>
      <c r="D38" s="11">
        <v>1</v>
      </c>
      <c r="E38" s="11">
        <v>11</v>
      </c>
      <c r="F38" s="31" t="s">
        <v>23</v>
      </c>
      <c r="G38" s="31"/>
      <c r="H38" s="31"/>
      <c r="I38" s="31"/>
      <c r="J38" s="31"/>
      <c r="K38" s="31"/>
      <c r="L38" s="8"/>
      <c r="M38" s="12">
        <f t="shared" si="11"/>
        <v>0</v>
      </c>
      <c r="N38" s="12">
        <f t="shared" si="11"/>
        <v>0</v>
      </c>
      <c r="O38" s="12">
        <f t="shared" si="11"/>
        <v>1000</v>
      </c>
      <c r="P38" s="12">
        <f t="shared" si="11"/>
        <v>0</v>
      </c>
      <c r="Q38" s="12">
        <f t="shared" si="11"/>
        <v>1000</v>
      </c>
      <c r="R38" s="12">
        <f t="shared" si="11"/>
        <v>0</v>
      </c>
    </row>
    <row r="39" spans="1:18" ht="54" x14ac:dyDescent="0.35">
      <c r="A39" s="8"/>
      <c r="B39" s="9" t="s">
        <v>43</v>
      </c>
      <c r="C39" s="10">
        <v>609</v>
      </c>
      <c r="D39" s="11">
        <v>1</v>
      </c>
      <c r="E39" s="11">
        <v>11</v>
      </c>
      <c r="F39" s="31" t="s">
        <v>44</v>
      </c>
      <c r="G39" s="31"/>
      <c r="H39" s="31"/>
      <c r="I39" s="31"/>
      <c r="J39" s="31"/>
      <c r="K39" s="31"/>
      <c r="L39" s="8"/>
      <c r="M39" s="12">
        <f t="shared" si="11"/>
        <v>0</v>
      </c>
      <c r="N39" s="12">
        <f t="shared" si="11"/>
        <v>0</v>
      </c>
      <c r="O39" s="12">
        <f t="shared" si="11"/>
        <v>1000</v>
      </c>
      <c r="P39" s="12">
        <f t="shared" si="11"/>
        <v>0</v>
      </c>
      <c r="Q39" s="12">
        <f t="shared" si="11"/>
        <v>1000</v>
      </c>
      <c r="R39" s="12">
        <f t="shared" si="11"/>
        <v>0</v>
      </c>
    </row>
    <row r="40" spans="1:18" ht="36" x14ac:dyDescent="0.35">
      <c r="A40" s="8"/>
      <c r="B40" s="9" t="s">
        <v>45</v>
      </c>
      <c r="C40" s="10">
        <v>609</v>
      </c>
      <c r="D40" s="11">
        <v>1</v>
      </c>
      <c r="E40" s="11">
        <v>11</v>
      </c>
      <c r="F40" s="31" t="s">
        <v>46</v>
      </c>
      <c r="G40" s="31"/>
      <c r="H40" s="31"/>
      <c r="I40" s="31"/>
      <c r="J40" s="31"/>
      <c r="K40" s="31"/>
      <c r="L40" s="8"/>
      <c r="M40" s="12">
        <f t="shared" si="11"/>
        <v>0</v>
      </c>
      <c r="N40" s="12">
        <f t="shared" si="11"/>
        <v>0</v>
      </c>
      <c r="O40" s="12">
        <f t="shared" si="11"/>
        <v>1000</v>
      </c>
      <c r="P40" s="12">
        <f t="shared" si="11"/>
        <v>0</v>
      </c>
      <c r="Q40" s="12">
        <f t="shared" si="11"/>
        <v>1000</v>
      </c>
      <c r="R40" s="12">
        <f t="shared" si="11"/>
        <v>0</v>
      </c>
    </row>
    <row r="41" spans="1:18" ht="36" x14ac:dyDescent="0.35">
      <c r="A41" s="8"/>
      <c r="B41" s="9" t="s">
        <v>33</v>
      </c>
      <c r="C41" s="10">
        <v>609</v>
      </c>
      <c r="D41" s="11">
        <v>1</v>
      </c>
      <c r="E41" s="11">
        <v>11</v>
      </c>
      <c r="F41" s="31" t="s">
        <v>46</v>
      </c>
      <c r="G41" s="31"/>
      <c r="H41" s="31"/>
      <c r="I41" s="31"/>
      <c r="J41" s="31"/>
      <c r="K41" s="31"/>
      <c r="L41" s="8">
        <v>800</v>
      </c>
      <c r="M41" s="12">
        <f t="shared" si="11"/>
        <v>0</v>
      </c>
      <c r="N41" s="12">
        <f t="shared" si="11"/>
        <v>0</v>
      </c>
      <c r="O41" s="12">
        <f t="shared" si="11"/>
        <v>1000</v>
      </c>
      <c r="P41" s="12">
        <f t="shared" si="11"/>
        <v>0</v>
      </c>
      <c r="Q41" s="12">
        <f t="shared" si="11"/>
        <v>1000</v>
      </c>
      <c r="R41" s="12">
        <f t="shared" si="11"/>
        <v>0</v>
      </c>
    </row>
    <row r="42" spans="1:18" x14ac:dyDescent="0.35">
      <c r="A42" s="8"/>
      <c r="B42" s="9" t="s">
        <v>47</v>
      </c>
      <c r="C42" s="10">
        <v>609</v>
      </c>
      <c r="D42" s="11">
        <v>1</v>
      </c>
      <c r="E42" s="11">
        <v>11</v>
      </c>
      <c r="F42" s="31" t="s">
        <v>46</v>
      </c>
      <c r="G42" s="31"/>
      <c r="H42" s="31"/>
      <c r="I42" s="31"/>
      <c r="J42" s="31"/>
      <c r="K42" s="31"/>
      <c r="L42" s="8">
        <v>870</v>
      </c>
      <c r="M42" s="12">
        <v>0</v>
      </c>
      <c r="N42" s="12">
        <v>0</v>
      </c>
      <c r="O42" s="12">
        <v>1000</v>
      </c>
      <c r="P42" s="12">
        <v>0</v>
      </c>
      <c r="Q42" s="12">
        <v>1000</v>
      </c>
      <c r="R42" s="12">
        <v>0</v>
      </c>
    </row>
    <row r="43" spans="1:18" ht="36" x14ac:dyDescent="0.35">
      <c r="A43" s="8"/>
      <c r="B43" s="9" t="s">
        <v>48</v>
      </c>
      <c r="C43" s="10">
        <v>609</v>
      </c>
      <c r="D43" s="11">
        <v>1</v>
      </c>
      <c r="E43" s="11">
        <v>13</v>
      </c>
      <c r="F43" s="31"/>
      <c r="G43" s="31"/>
      <c r="H43" s="31"/>
      <c r="I43" s="31"/>
      <c r="J43" s="31"/>
      <c r="K43" s="31"/>
      <c r="L43" s="8"/>
      <c r="M43" s="12">
        <f t="shared" ref="M43:R44" si="12">M44</f>
        <v>1837421.76</v>
      </c>
      <c r="N43" s="12">
        <f t="shared" si="12"/>
        <v>31700</v>
      </c>
      <c r="O43" s="12">
        <f t="shared" si="12"/>
        <v>488220.68</v>
      </c>
      <c r="P43" s="12">
        <f t="shared" si="12"/>
        <v>0</v>
      </c>
      <c r="Q43" s="12">
        <f t="shared" si="12"/>
        <v>488220.68</v>
      </c>
      <c r="R43" s="12">
        <f t="shared" si="12"/>
        <v>0</v>
      </c>
    </row>
    <row r="44" spans="1:18" ht="90" x14ac:dyDescent="0.35">
      <c r="A44" s="8"/>
      <c r="B44" s="9" t="s">
        <v>20</v>
      </c>
      <c r="C44" s="10">
        <v>609</v>
      </c>
      <c r="D44" s="11">
        <v>1</v>
      </c>
      <c r="E44" s="11">
        <v>13</v>
      </c>
      <c r="F44" s="31" t="s">
        <v>21</v>
      </c>
      <c r="G44" s="31"/>
      <c r="H44" s="31"/>
      <c r="I44" s="31"/>
      <c r="J44" s="31"/>
      <c r="K44" s="31"/>
      <c r="L44" s="8"/>
      <c r="M44" s="12">
        <f t="shared" si="12"/>
        <v>1837421.76</v>
      </c>
      <c r="N44" s="12">
        <f t="shared" si="12"/>
        <v>31700</v>
      </c>
      <c r="O44" s="12">
        <f t="shared" si="12"/>
        <v>488220.68</v>
      </c>
      <c r="P44" s="12">
        <f t="shared" si="12"/>
        <v>0</v>
      </c>
      <c r="Q44" s="12">
        <f t="shared" si="12"/>
        <v>488220.68</v>
      </c>
      <c r="R44" s="12">
        <f t="shared" si="12"/>
        <v>0</v>
      </c>
    </row>
    <row r="45" spans="1:18" ht="90" x14ac:dyDescent="0.35">
      <c r="A45" s="8"/>
      <c r="B45" s="9" t="s">
        <v>22</v>
      </c>
      <c r="C45" s="10">
        <v>609</v>
      </c>
      <c r="D45" s="11">
        <v>1</v>
      </c>
      <c r="E45" s="11">
        <v>13</v>
      </c>
      <c r="F45" s="31" t="s">
        <v>23</v>
      </c>
      <c r="G45" s="31"/>
      <c r="H45" s="31"/>
      <c r="I45" s="31"/>
      <c r="J45" s="31"/>
      <c r="K45" s="31"/>
      <c r="L45" s="8"/>
      <c r="M45" s="12">
        <f t="shared" ref="M45:R45" si="13">M46+M52</f>
        <v>1837421.76</v>
      </c>
      <c r="N45" s="12">
        <f t="shared" si="13"/>
        <v>31700</v>
      </c>
      <c r="O45" s="12">
        <f t="shared" si="13"/>
        <v>488220.68</v>
      </c>
      <c r="P45" s="12">
        <f t="shared" si="13"/>
        <v>0</v>
      </c>
      <c r="Q45" s="12">
        <f t="shared" si="13"/>
        <v>488220.68</v>
      </c>
      <c r="R45" s="12">
        <f t="shared" si="13"/>
        <v>0</v>
      </c>
    </row>
    <row r="46" spans="1:18" ht="54" x14ac:dyDescent="0.35">
      <c r="A46" s="8"/>
      <c r="B46" s="9" t="s">
        <v>49</v>
      </c>
      <c r="C46" s="10">
        <v>609</v>
      </c>
      <c r="D46" s="11">
        <v>1</v>
      </c>
      <c r="E46" s="11">
        <v>13</v>
      </c>
      <c r="F46" s="31" t="s">
        <v>50</v>
      </c>
      <c r="G46" s="31"/>
      <c r="H46" s="31"/>
      <c r="I46" s="31"/>
      <c r="J46" s="31"/>
      <c r="K46" s="31"/>
      <c r="L46" s="8"/>
      <c r="M46" s="12">
        <f t="shared" ref="M46:R46" si="14">M47</f>
        <v>1805721.76</v>
      </c>
      <c r="N46" s="12">
        <f t="shared" si="14"/>
        <v>0</v>
      </c>
      <c r="O46" s="12">
        <f t="shared" si="14"/>
        <v>488220.68</v>
      </c>
      <c r="P46" s="12">
        <f t="shared" si="14"/>
        <v>0</v>
      </c>
      <c r="Q46" s="12">
        <f t="shared" si="14"/>
        <v>488220.68</v>
      </c>
      <c r="R46" s="12">
        <f t="shared" si="14"/>
        <v>0</v>
      </c>
    </row>
    <row r="47" spans="1:18" ht="36" x14ac:dyDescent="0.35">
      <c r="A47" s="8"/>
      <c r="B47" s="9" t="s">
        <v>51</v>
      </c>
      <c r="C47" s="10">
        <v>609</v>
      </c>
      <c r="D47" s="11">
        <v>1</v>
      </c>
      <c r="E47" s="11">
        <v>13</v>
      </c>
      <c r="F47" s="31" t="s">
        <v>52</v>
      </c>
      <c r="G47" s="31"/>
      <c r="H47" s="31"/>
      <c r="I47" s="31"/>
      <c r="J47" s="31"/>
      <c r="K47" s="31"/>
      <c r="L47" s="8"/>
      <c r="M47" s="12">
        <f t="shared" ref="M47:R47" si="15">SUM(M48,M50)</f>
        <v>1805721.76</v>
      </c>
      <c r="N47" s="12">
        <f t="shared" si="15"/>
        <v>0</v>
      </c>
      <c r="O47" s="12">
        <f t="shared" si="15"/>
        <v>488220.68</v>
      </c>
      <c r="P47" s="12">
        <f t="shared" si="15"/>
        <v>0</v>
      </c>
      <c r="Q47" s="12">
        <f t="shared" si="15"/>
        <v>488220.68</v>
      </c>
      <c r="R47" s="12">
        <f t="shared" si="15"/>
        <v>0</v>
      </c>
    </row>
    <row r="48" spans="1:18" ht="72" x14ac:dyDescent="0.35">
      <c r="A48" s="8"/>
      <c r="B48" s="9" t="s">
        <v>31</v>
      </c>
      <c r="C48" s="10">
        <v>609</v>
      </c>
      <c r="D48" s="11">
        <v>1</v>
      </c>
      <c r="E48" s="11">
        <v>13</v>
      </c>
      <c r="F48" s="31" t="s">
        <v>52</v>
      </c>
      <c r="G48" s="31"/>
      <c r="H48" s="31"/>
      <c r="I48" s="31"/>
      <c r="J48" s="31"/>
      <c r="K48" s="31"/>
      <c r="L48" s="8">
        <v>200</v>
      </c>
      <c r="M48" s="12">
        <f t="shared" ref="M48:R48" si="16">M49</f>
        <v>1604025.57</v>
      </c>
      <c r="N48" s="12">
        <f t="shared" si="16"/>
        <v>0</v>
      </c>
      <c r="O48" s="12">
        <f t="shared" si="16"/>
        <v>478624.68</v>
      </c>
      <c r="P48" s="12">
        <f t="shared" si="16"/>
        <v>0</v>
      </c>
      <c r="Q48" s="12">
        <f t="shared" si="16"/>
        <v>478624.68</v>
      </c>
      <c r="R48" s="12">
        <f t="shared" si="16"/>
        <v>0</v>
      </c>
    </row>
    <row r="49" spans="1:18" ht="72" x14ac:dyDescent="0.35">
      <c r="A49" s="8"/>
      <c r="B49" s="9" t="s">
        <v>32</v>
      </c>
      <c r="C49" s="10">
        <v>609</v>
      </c>
      <c r="D49" s="11">
        <v>1</v>
      </c>
      <c r="E49" s="11">
        <v>13</v>
      </c>
      <c r="F49" s="31" t="s">
        <v>52</v>
      </c>
      <c r="G49" s="31"/>
      <c r="H49" s="31"/>
      <c r="I49" s="31"/>
      <c r="J49" s="31"/>
      <c r="K49" s="31"/>
      <c r="L49" s="8">
        <v>240</v>
      </c>
      <c r="M49" s="12">
        <v>1604025.57</v>
      </c>
      <c r="N49" s="12">
        <v>0</v>
      </c>
      <c r="O49" s="13">
        <v>478624.68</v>
      </c>
      <c r="P49" s="13">
        <v>0</v>
      </c>
      <c r="Q49" s="13">
        <v>478624.68</v>
      </c>
      <c r="R49" s="13">
        <v>0</v>
      </c>
    </row>
    <row r="50" spans="1:18" ht="36" x14ac:dyDescent="0.35">
      <c r="A50" s="8"/>
      <c r="B50" s="9" t="s">
        <v>33</v>
      </c>
      <c r="C50" s="10">
        <v>609</v>
      </c>
      <c r="D50" s="11">
        <v>1</v>
      </c>
      <c r="E50" s="11">
        <v>13</v>
      </c>
      <c r="F50" s="31" t="s">
        <v>52</v>
      </c>
      <c r="G50" s="31"/>
      <c r="H50" s="31"/>
      <c r="I50" s="31"/>
      <c r="J50" s="31"/>
      <c r="K50" s="31"/>
      <c r="L50" s="8">
        <v>800</v>
      </c>
      <c r="M50" s="12">
        <f t="shared" ref="M50:R50" si="17">M51</f>
        <v>201696.19</v>
      </c>
      <c r="N50" s="12">
        <f t="shared" si="17"/>
        <v>0</v>
      </c>
      <c r="O50" s="12">
        <f t="shared" si="17"/>
        <v>9596</v>
      </c>
      <c r="P50" s="12">
        <f t="shared" si="17"/>
        <v>0</v>
      </c>
      <c r="Q50" s="12">
        <f t="shared" si="17"/>
        <v>9596</v>
      </c>
      <c r="R50" s="12">
        <f t="shared" si="17"/>
        <v>0</v>
      </c>
    </row>
    <row r="51" spans="1:18" ht="36" x14ac:dyDescent="0.35">
      <c r="A51" s="8"/>
      <c r="B51" s="9" t="s">
        <v>34</v>
      </c>
      <c r="C51" s="10">
        <v>609</v>
      </c>
      <c r="D51" s="11">
        <v>1</v>
      </c>
      <c r="E51" s="11">
        <v>13</v>
      </c>
      <c r="F51" s="31" t="s">
        <v>52</v>
      </c>
      <c r="G51" s="31"/>
      <c r="H51" s="31"/>
      <c r="I51" s="31"/>
      <c r="J51" s="31"/>
      <c r="K51" s="31"/>
      <c r="L51" s="8">
        <v>850</v>
      </c>
      <c r="M51" s="12">
        <v>201696.19</v>
      </c>
      <c r="N51" s="12">
        <v>0</v>
      </c>
      <c r="O51" s="12">
        <v>9596</v>
      </c>
      <c r="P51" s="12">
        <v>0</v>
      </c>
      <c r="Q51" s="12">
        <v>9596</v>
      </c>
      <c r="R51" s="12">
        <v>0</v>
      </c>
    </row>
    <row r="52" spans="1:18" ht="72" x14ac:dyDescent="0.35">
      <c r="A52" s="8"/>
      <c r="B52" s="9" t="s">
        <v>53</v>
      </c>
      <c r="C52" s="10">
        <v>609</v>
      </c>
      <c r="D52" s="11">
        <v>1</v>
      </c>
      <c r="E52" s="11">
        <v>13</v>
      </c>
      <c r="F52" s="31" t="s">
        <v>54</v>
      </c>
      <c r="G52" s="31"/>
      <c r="H52" s="31"/>
      <c r="I52" s="31"/>
      <c r="J52" s="31"/>
      <c r="K52" s="31"/>
      <c r="L52" s="8"/>
      <c r="M52" s="12">
        <f t="shared" ref="M52:R54" si="18">M53</f>
        <v>31700</v>
      </c>
      <c r="N52" s="12">
        <f t="shared" si="18"/>
        <v>31700</v>
      </c>
      <c r="O52" s="12">
        <f t="shared" si="18"/>
        <v>0</v>
      </c>
      <c r="P52" s="12">
        <f t="shared" si="18"/>
        <v>0</v>
      </c>
      <c r="Q52" s="12">
        <f t="shared" si="18"/>
        <v>0</v>
      </c>
      <c r="R52" s="12">
        <f t="shared" si="18"/>
        <v>0</v>
      </c>
    </row>
    <row r="53" spans="1:18" ht="126" x14ac:dyDescent="0.35">
      <c r="A53" s="8"/>
      <c r="B53" s="9" t="s">
        <v>55</v>
      </c>
      <c r="C53" s="10">
        <v>609</v>
      </c>
      <c r="D53" s="11">
        <v>1</v>
      </c>
      <c r="E53" s="11">
        <v>13</v>
      </c>
      <c r="F53" s="31" t="s">
        <v>56</v>
      </c>
      <c r="G53" s="31"/>
      <c r="H53" s="31"/>
      <c r="I53" s="31"/>
      <c r="J53" s="31"/>
      <c r="K53" s="31"/>
      <c r="L53" s="8"/>
      <c r="M53" s="12">
        <f t="shared" si="18"/>
        <v>31700</v>
      </c>
      <c r="N53" s="12">
        <f t="shared" si="18"/>
        <v>31700</v>
      </c>
      <c r="O53" s="12">
        <f t="shared" si="18"/>
        <v>0</v>
      </c>
      <c r="P53" s="12">
        <f t="shared" si="18"/>
        <v>0</v>
      </c>
      <c r="Q53" s="12">
        <f t="shared" si="18"/>
        <v>0</v>
      </c>
      <c r="R53" s="12">
        <f t="shared" si="18"/>
        <v>0</v>
      </c>
    </row>
    <row r="54" spans="1:18" ht="72" x14ac:dyDescent="0.35">
      <c r="A54" s="8"/>
      <c r="B54" s="9" t="s">
        <v>57</v>
      </c>
      <c r="C54" s="10">
        <v>609</v>
      </c>
      <c r="D54" s="11">
        <v>1</v>
      </c>
      <c r="E54" s="11">
        <v>13</v>
      </c>
      <c r="F54" s="31" t="s">
        <v>56</v>
      </c>
      <c r="G54" s="31"/>
      <c r="H54" s="31"/>
      <c r="I54" s="31"/>
      <c r="J54" s="31"/>
      <c r="K54" s="31"/>
      <c r="L54" s="8">
        <v>200</v>
      </c>
      <c r="M54" s="12">
        <f t="shared" si="18"/>
        <v>31700</v>
      </c>
      <c r="N54" s="12">
        <f t="shared" si="18"/>
        <v>31700</v>
      </c>
      <c r="O54" s="12">
        <f t="shared" si="18"/>
        <v>0</v>
      </c>
      <c r="P54" s="12">
        <f t="shared" si="18"/>
        <v>0</v>
      </c>
      <c r="Q54" s="12">
        <f t="shared" si="18"/>
        <v>0</v>
      </c>
      <c r="R54" s="12">
        <f t="shared" si="18"/>
        <v>0</v>
      </c>
    </row>
    <row r="55" spans="1:18" ht="72" x14ac:dyDescent="0.35">
      <c r="A55" s="8"/>
      <c r="B55" s="9" t="s">
        <v>32</v>
      </c>
      <c r="C55" s="10">
        <v>609</v>
      </c>
      <c r="D55" s="11">
        <v>1</v>
      </c>
      <c r="E55" s="11">
        <v>13</v>
      </c>
      <c r="F55" s="31" t="s">
        <v>56</v>
      </c>
      <c r="G55" s="31"/>
      <c r="H55" s="31"/>
      <c r="I55" s="31"/>
      <c r="J55" s="31"/>
      <c r="K55" s="31"/>
      <c r="L55" s="8">
        <v>240</v>
      </c>
      <c r="M55" s="12">
        <v>31700</v>
      </c>
      <c r="N55" s="12">
        <v>31700</v>
      </c>
      <c r="O55" s="12">
        <v>0</v>
      </c>
      <c r="P55" s="12">
        <v>0</v>
      </c>
      <c r="Q55" s="12">
        <v>0</v>
      </c>
      <c r="R55" s="12">
        <v>0</v>
      </c>
    </row>
    <row r="56" spans="1:18" x14ac:dyDescent="0.35">
      <c r="A56" s="8"/>
      <c r="B56" s="9" t="s">
        <v>58</v>
      </c>
      <c r="C56" s="10">
        <v>609</v>
      </c>
      <c r="D56" s="11">
        <v>2</v>
      </c>
      <c r="E56" s="11">
        <v>0</v>
      </c>
      <c r="F56" s="31"/>
      <c r="G56" s="31"/>
      <c r="H56" s="31"/>
      <c r="I56" s="31"/>
      <c r="J56" s="31"/>
      <c r="K56" s="31"/>
      <c r="L56" s="8"/>
      <c r="M56" s="12">
        <f t="shared" ref="M56:R62" si="19">M57</f>
        <v>207425</v>
      </c>
      <c r="N56" s="12">
        <f t="shared" si="19"/>
        <v>207425</v>
      </c>
      <c r="O56" s="12">
        <f t="shared" si="19"/>
        <v>228463</v>
      </c>
      <c r="P56" s="12">
        <f t="shared" si="19"/>
        <v>228463</v>
      </c>
      <c r="Q56" s="12">
        <f t="shared" si="19"/>
        <v>250171</v>
      </c>
      <c r="R56" s="12">
        <f t="shared" si="19"/>
        <v>250171</v>
      </c>
    </row>
    <row r="57" spans="1:18" ht="36" x14ac:dyDescent="0.35">
      <c r="A57" s="8"/>
      <c r="B57" s="9" t="s">
        <v>59</v>
      </c>
      <c r="C57" s="10">
        <v>609</v>
      </c>
      <c r="D57" s="11">
        <v>2</v>
      </c>
      <c r="E57" s="11">
        <v>3</v>
      </c>
      <c r="F57" s="31"/>
      <c r="G57" s="31"/>
      <c r="H57" s="31"/>
      <c r="I57" s="31"/>
      <c r="J57" s="31"/>
      <c r="K57" s="31"/>
      <c r="L57" s="8"/>
      <c r="M57" s="12">
        <f t="shared" si="19"/>
        <v>207425</v>
      </c>
      <c r="N57" s="12">
        <f t="shared" si="19"/>
        <v>207425</v>
      </c>
      <c r="O57" s="12">
        <f t="shared" si="19"/>
        <v>228463</v>
      </c>
      <c r="P57" s="12">
        <f t="shared" si="19"/>
        <v>228463</v>
      </c>
      <c r="Q57" s="12">
        <f t="shared" si="19"/>
        <v>250171</v>
      </c>
      <c r="R57" s="12">
        <f t="shared" si="19"/>
        <v>250171</v>
      </c>
    </row>
    <row r="58" spans="1:18" ht="90" x14ac:dyDescent="0.35">
      <c r="A58" s="8"/>
      <c r="B58" s="9" t="s">
        <v>20</v>
      </c>
      <c r="C58" s="10">
        <v>609</v>
      </c>
      <c r="D58" s="11">
        <v>2</v>
      </c>
      <c r="E58" s="11">
        <v>3</v>
      </c>
      <c r="F58" s="31" t="s">
        <v>21</v>
      </c>
      <c r="G58" s="31"/>
      <c r="H58" s="31"/>
      <c r="I58" s="31"/>
      <c r="J58" s="31"/>
      <c r="K58" s="31"/>
      <c r="L58" s="8"/>
      <c r="M58" s="12">
        <f t="shared" si="19"/>
        <v>207425</v>
      </c>
      <c r="N58" s="12">
        <f t="shared" si="19"/>
        <v>207425</v>
      </c>
      <c r="O58" s="12">
        <f t="shared" si="19"/>
        <v>228463</v>
      </c>
      <c r="P58" s="12">
        <f t="shared" si="19"/>
        <v>228463</v>
      </c>
      <c r="Q58" s="12">
        <f t="shared" si="19"/>
        <v>250171</v>
      </c>
      <c r="R58" s="12">
        <f t="shared" si="19"/>
        <v>250171</v>
      </c>
    </row>
    <row r="59" spans="1:18" ht="90" x14ac:dyDescent="0.35">
      <c r="A59" s="8"/>
      <c r="B59" s="9" t="s">
        <v>22</v>
      </c>
      <c r="C59" s="10">
        <v>609</v>
      </c>
      <c r="D59" s="11">
        <v>2</v>
      </c>
      <c r="E59" s="11">
        <v>3</v>
      </c>
      <c r="F59" s="31" t="s">
        <v>23</v>
      </c>
      <c r="G59" s="31"/>
      <c r="H59" s="31"/>
      <c r="I59" s="31"/>
      <c r="J59" s="31"/>
      <c r="K59" s="31"/>
      <c r="L59" s="8"/>
      <c r="M59" s="12">
        <f t="shared" si="19"/>
        <v>207425</v>
      </c>
      <c r="N59" s="12">
        <f t="shared" si="19"/>
        <v>207425</v>
      </c>
      <c r="O59" s="12">
        <f t="shared" si="19"/>
        <v>228463</v>
      </c>
      <c r="P59" s="12">
        <f t="shared" si="19"/>
        <v>228463</v>
      </c>
      <c r="Q59" s="12">
        <f t="shared" si="19"/>
        <v>250171</v>
      </c>
      <c r="R59" s="12">
        <f t="shared" si="19"/>
        <v>250171</v>
      </c>
    </row>
    <row r="60" spans="1:18" ht="54" x14ac:dyDescent="0.35">
      <c r="A60" s="8"/>
      <c r="B60" s="9" t="s">
        <v>49</v>
      </c>
      <c r="C60" s="10">
        <v>609</v>
      </c>
      <c r="D60" s="11">
        <v>2</v>
      </c>
      <c r="E60" s="11">
        <v>3</v>
      </c>
      <c r="F60" s="31" t="s">
        <v>50</v>
      </c>
      <c r="G60" s="31"/>
      <c r="H60" s="31"/>
      <c r="I60" s="31"/>
      <c r="J60" s="31"/>
      <c r="K60" s="31"/>
      <c r="L60" s="8"/>
      <c r="M60" s="12">
        <f t="shared" si="19"/>
        <v>207425</v>
      </c>
      <c r="N60" s="12">
        <f t="shared" si="19"/>
        <v>207425</v>
      </c>
      <c r="O60" s="12">
        <f t="shared" si="19"/>
        <v>228463</v>
      </c>
      <c r="P60" s="12">
        <f t="shared" si="19"/>
        <v>228463</v>
      </c>
      <c r="Q60" s="12">
        <f t="shared" si="19"/>
        <v>250171</v>
      </c>
      <c r="R60" s="12">
        <f t="shared" si="19"/>
        <v>250171</v>
      </c>
    </row>
    <row r="61" spans="1:18" ht="198" x14ac:dyDescent="0.35">
      <c r="A61" s="8"/>
      <c r="B61" s="9" t="s">
        <v>60</v>
      </c>
      <c r="C61" s="10">
        <v>609</v>
      </c>
      <c r="D61" s="11">
        <v>2</v>
      </c>
      <c r="E61" s="11">
        <v>3</v>
      </c>
      <c r="F61" s="31" t="s">
        <v>61</v>
      </c>
      <c r="G61" s="31"/>
      <c r="H61" s="31"/>
      <c r="I61" s="31"/>
      <c r="J61" s="31"/>
      <c r="K61" s="31"/>
      <c r="L61" s="8"/>
      <c r="M61" s="12">
        <f t="shared" si="19"/>
        <v>207425</v>
      </c>
      <c r="N61" s="12">
        <f t="shared" si="19"/>
        <v>207425</v>
      </c>
      <c r="O61" s="12">
        <f t="shared" si="19"/>
        <v>228463</v>
      </c>
      <c r="P61" s="12">
        <f t="shared" si="19"/>
        <v>228463</v>
      </c>
      <c r="Q61" s="12">
        <f t="shared" si="19"/>
        <v>250171</v>
      </c>
      <c r="R61" s="12">
        <f t="shared" si="19"/>
        <v>250171</v>
      </c>
    </row>
    <row r="62" spans="1:18" ht="162" x14ac:dyDescent="0.35">
      <c r="A62" s="8"/>
      <c r="B62" s="9" t="s">
        <v>28</v>
      </c>
      <c r="C62" s="10">
        <v>609</v>
      </c>
      <c r="D62" s="11">
        <v>2</v>
      </c>
      <c r="E62" s="11">
        <v>3</v>
      </c>
      <c r="F62" s="31" t="s">
        <v>61</v>
      </c>
      <c r="G62" s="31"/>
      <c r="H62" s="31"/>
      <c r="I62" s="31"/>
      <c r="J62" s="31"/>
      <c r="K62" s="31"/>
      <c r="L62" s="8">
        <v>100</v>
      </c>
      <c r="M62" s="12">
        <f t="shared" si="19"/>
        <v>207425</v>
      </c>
      <c r="N62" s="12">
        <f t="shared" si="19"/>
        <v>207425</v>
      </c>
      <c r="O62" s="12">
        <f t="shared" si="19"/>
        <v>228463</v>
      </c>
      <c r="P62" s="12">
        <f t="shared" si="19"/>
        <v>228463</v>
      </c>
      <c r="Q62" s="12">
        <f t="shared" si="19"/>
        <v>250171</v>
      </c>
      <c r="R62" s="12">
        <f t="shared" si="19"/>
        <v>250171</v>
      </c>
    </row>
    <row r="63" spans="1:18" ht="54" x14ac:dyDescent="0.35">
      <c r="A63" s="8"/>
      <c r="B63" s="9" t="s">
        <v>29</v>
      </c>
      <c r="C63" s="10">
        <v>609</v>
      </c>
      <c r="D63" s="11">
        <v>2</v>
      </c>
      <c r="E63" s="11">
        <v>3</v>
      </c>
      <c r="F63" s="31" t="s">
        <v>61</v>
      </c>
      <c r="G63" s="31"/>
      <c r="H63" s="31"/>
      <c r="I63" s="31"/>
      <c r="J63" s="31"/>
      <c r="K63" s="31"/>
      <c r="L63" s="8">
        <v>120</v>
      </c>
      <c r="M63" s="12">
        <v>207425</v>
      </c>
      <c r="N63" s="12">
        <v>207425</v>
      </c>
      <c r="O63" s="12">
        <v>228463</v>
      </c>
      <c r="P63" s="12">
        <v>228463</v>
      </c>
      <c r="Q63" s="12">
        <v>250171</v>
      </c>
      <c r="R63" s="12">
        <v>250171</v>
      </c>
    </row>
    <row r="64" spans="1:18" ht="54" x14ac:dyDescent="0.35">
      <c r="A64" s="8"/>
      <c r="B64" s="14" t="s">
        <v>62</v>
      </c>
      <c r="C64" s="10">
        <v>609</v>
      </c>
      <c r="D64" s="11">
        <v>3</v>
      </c>
      <c r="E64" s="11">
        <v>0</v>
      </c>
      <c r="F64" s="31"/>
      <c r="G64" s="31"/>
      <c r="H64" s="31"/>
      <c r="I64" s="31"/>
      <c r="J64" s="31"/>
      <c r="K64" s="31"/>
      <c r="L64" s="8"/>
      <c r="M64" s="12">
        <f t="shared" ref="M64:R66" si="20">M65</f>
        <v>340900</v>
      </c>
      <c r="N64" s="12">
        <f t="shared" si="20"/>
        <v>221200</v>
      </c>
      <c r="O64" s="12">
        <f t="shared" si="20"/>
        <v>500</v>
      </c>
      <c r="P64" s="12">
        <f t="shared" si="20"/>
        <v>0</v>
      </c>
      <c r="Q64" s="12">
        <f t="shared" si="20"/>
        <v>500</v>
      </c>
      <c r="R64" s="12">
        <f t="shared" si="20"/>
        <v>0</v>
      </c>
    </row>
    <row r="65" spans="1:18" ht="90" x14ac:dyDescent="0.35">
      <c r="A65" s="8"/>
      <c r="B65" s="9" t="s">
        <v>63</v>
      </c>
      <c r="C65" s="10">
        <v>609</v>
      </c>
      <c r="D65" s="11">
        <v>3</v>
      </c>
      <c r="E65" s="11">
        <v>10</v>
      </c>
      <c r="F65" s="31"/>
      <c r="G65" s="31"/>
      <c r="H65" s="31"/>
      <c r="I65" s="31"/>
      <c r="J65" s="31"/>
      <c r="K65" s="31"/>
      <c r="L65" s="8"/>
      <c r="M65" s="12">
        <f t="shared" si="20"/>
        <v>340900</v>
      </c>
      <c r="N65" s="12">
        <f t="shared" si="20"/>
        <v>221200</v>
      </c>
      <c r="O65" s="12">
        <f t="shared" si="20"/>
        <v>500</v>
      </c>
      <c r="P65" s="12">
        <f t="shared" si="20"/>
        <v>0</v>
      </c>
      <c r="Q65" s="12">
        <f t="shared" si="20"/>
        <v>500</v>
      </c>
      <c r="R65" s="12">
        <f t="shared" si="20"/>
        <v>0</v>
      </c>
    </row>
    <row r="66" spans="1:18" ht="90" x14ac:dyDescent="0.35">
      <c r="A66" s="8"/>
      <c r="B66" s="9" t="s">
        <v>20</v>
      </c>
      <c r="C66" s="10">
        <v>609</v>
      </c>
      <c r="D66" s="11">
        <v>3</v>
      </c>
      <c r="E66" s="11">
        <v>10</v>
      </c>
      <c r="F66" s="31" t="s">
        <v>21</v>
      </c>
      <c r="G66" s="31"/>
      <c r="H66" s="31"/>
      <c r="I66" s="31"/>
      <c r="J66" s="31"/>
      <c r="K66" s="31"/>
      <c r="L66" s="8"/>
      <c r="M66" s="12">
        <f t="shared" si="20"/>
        <v>340900</v>
      </c>
      <c r="N66" s="12">
        <f t="shared" si="20"/>
        <v>221200</v>
      </c>
      <c r="O66" s="12">
        <f t="shared" si="20"/>
        <v>500</v>
      </c>
      <c r="P66" s="12">
        <f t="shared" si="20"/>
        <v>0</v>
      </c>
      <c r="Q66" s="12">
        <f t="shared" si="20"/>
        <v>500</v>
      </c>
      <c r="R66" s="12">
        <f t="shared" si="20"/>
        <v>0</v>
      </c>
    </row>
    <row r="67" spans="1:18" ht="90" x14ac:dyDescent="0.35">
      <c r="A67" s="8"/>
      <c r="B67" s="9" t="s">
        <v>22</v>
      </c>
      <c r="C67" s="10">
        <v>609</v>
      </c>
      <c r="D67" s="11">
        <v>3</v>
      </c>
      <c r="E67" s="11">
        <v>10</v>
      </c>
      <c r="F67" s="31" t="s">
        <v>23</v>
      </c>
      <c r="G67" s="31"/>
      <c r="H67" s="31"/>
      <c r="I67" s="31"/>
      <c r="J67" s="31"/>
      <c r="K67" s="31"/>
      <c r="L67" s="8"/>
      <c r="M67" s="12">
        <f t="shared" ref="M67:R67" si="21">M68+M72</f>
        <v>340900</v>
      </c>
      <c r="N67" s="12">
        <f t="shared" si="21"/>
        <v>221200</v>
      </c>
      <c r="O67" s="12">
        <f t="shared" si="21"/>
        <v>500</v>
      </c>
      <c r="P67" s="12">
        <f t="shared" si="21"/>
        <v>0</v>
      </c>
      <c r="Q67" s="12">
        <f t="shared" si="21"/>
        <v>500</v>
      </c>
      <c r="R67" s="12">
        <f t="shared" si="21"/>
        <v>0</v>
      </c>
    </row>
    <row r="68" spans="1:18" ht="54" x14ac:dyDescent="0.35">
      <c r="A68" s="8"/>
      <c r="B68" s="9" t="s">
        <v>49</v>
      </c>
      <c r="C68" s="10">
        <v>609</v>
      </c>
      <c r="D68" s="11">
        <v>3</v>
      </c>
      <c r="E68" s="11">
        <v>10</v>
      </c>
      <c r="F68" s="31" t="s">
        <v>50</v>
      </c>
      <c r="G68" s="31"/>
      <c r="H68" s="31"/>
      <c r="I68" s="31"/>
      <c r="J68" s="31"/>
      <c r="K68" s="31"/>
      <c r="L68" s="8"/>
      <c r="M68" s="12">
        <f t="shared" ref="M68:R70" si="22">M69</f>
        <v>119700</v>
      </c>
      <c r="N68" s="12">
        <f t="shared" si="22"/>
        <v>0</v>
      </c>
      <c r="O68" s="12">
        <f t="shared" si="22"/>
        <v>500</v>
      </c>
      <c r="P68" s="12">
        <f t="shared" si="22"/>
        <v>0</v>
      </c>
      <c r="Q68" s="12">
        <f t="shared" si="22"/>
        <v>500</v>
      </c>
      <c r="R68" s="12">
        <f t="shared" si="22"/>
        <v>0</v>
      </c>
    </row>
    <row r="69" spans="1:18" ht="36" x14ac:dyDescent="0.35">
      <c r="A69" s="8"/>
      <c r="B69" s="9" t="s">
        <v>51</v>
      </c>
      <c r="C69" s="10">
        <v>609</v>
      </c>
      <c r="D69" s="11">
        <v>3</v>
      </c>
      <c r="E69" s="11">
        <v>10</v>
      </c>
      <c r="F69" s="31" t="s">
        <v>52</v>
      </c>
      <c r="G69" s="31"/>
      <c r="H69" s="31"/>
      <c r="I69" s="31"/>
      <c r="J69" s="31"/>
      <c r="K69" s="31"/>
      <c r="L69" s="8"/>
      <c r="M69" s="12">
        <f t="shared" si="22"/>
        <v>119700</v>
      </c>
      <c r="N69" s="12">
        <f t="shared" si="22"/>
        <v>0</v>
      </c>
      <c r="O69" s="12">
        <f t="shared" si="22"/>
        <v>500</v>
      </c>
      <c r="P69" s="12">
        <f t="shared" si="22"/>
        <v>0</v>
      </c>
      <c r="Q69" s="12">
        <f t="shared" si="22"/>
        <v>500</v>
      </c>
      <c r="R69" s="12">
        <f t="shared" si="22"/>
        <v>0</v>
      </c>
    </row>
    <row r="70" spans="1:18" ht="72" x14ac:dyDescent="0.35">
      <c r="A70" s="8"/>
      <c r="B70" s="9" t="s">
        <v>31</v>
      </c>
      <c r="C70" s="10">
        <v>609</v>
      </c>
      <c r="D70" s="11">
        <v>3</v>
      </c>
      <c r="E70" s="11">
        <v>10</v>
      </c>
      <c r="F70" s="31" t="s">
        <v>52</v>
      </c>
      <c r="G70" s="31"/>
      <c r="H70" s="31"/>
      <c r="I70" s="31"/>
      <c r="J70" s="31"/>
      <c r="K70" s="31"/>
      <c r="L70" s="8">
        <v>200</v>
      </c>
      <c r="M70" s="12">
        <f t="shared" si="22"/>
        <v>119700</v>
      </c>
      <c r="N70" s="12">
        <f t="shared" si="22"/>
        <v>0</v>
      </c>
      <c r="O70" s="12">
        <f t="shared" si="22"/>
        <v>500</v>
      </c>
      <c r="P70" s="12">
        <f t="shared" si="22"/>
        <v>0</v>
      </c>
      <c r="Q70" s="12">
        <f t="shared" si="22"/>
        <v>500</v>
      </c>
      <c r="R70" s="12">
        <f t="shared" si="22"/>
        <v>0</v>
      </c>
    </row>
    <row r="71" spans="1:18" ht="72" x14ac:dyDescent="0.35">
      <c r="A71" s="8"/>
      <c r="B71" s="9" t="s">
        <v>32</v>
      </c>
      <c r="C71" s="10">
        <v>609</v>
      </c>
      <c r="D71" s="11">
        <v>3</v>
      </c>
      <c r="E71" s="11">
        <v>10</v>
      </c>
      <c r="F71" s="31" t="s">
        <v>52</v>
      </c>
      <c r="G71" s="31"/>
      <c r="H71" s="31"/>
      <c r="I71" s="31"/>
      <c r="J71" s="31"/>
      <c r="K71" s="31"/>
      <c r="L71" s="8">
        <v>240</v>
      </c>
      <c r="M71" s="12">
        <v>119700</v>
      </c>
      <c r="N71" s="12">
        <v>0</v>
      </c>
      <c r="O71" s="12">
        <v>500</v>
      </c>
      <c r="P71" s="12">
        <v>0</v>
      </c>
      <c r="Q71" s="12">
        <v>500</v>
      </c>
      <c r="R71" s="12">
        <v>0</v>
      </c>
    </row>
    <row r="72" spans="1:18" ht="72" x14ac:dyDescent="0.35">
      <c r="A72" s="8"/>
      <c r="B72" s="9" t="s">
        <v>53</v>
      </c>
      <c r="C72" s="10">
        <v>609</v>
      </c>
      <c r="D72" s="11">
        <v>3</v>
      </c>
      <c r="E72" s="11">
        <v>10</v>
      </c>
      <c r="F72" s="31" t="s">
        <v>54</v>
      </c>
      <c r="G72" s="31"/>
      <c r="H72" s="31"/>
      <c r="I72" s="31"/>
      <c r="J72" s="31"/>
      <c r="K72" s="31"/>
      <c r="L72" s="8"/>
      <c r="M72" s="12">
        <f t="shared" ref="M72:R74" si="23">M73</f>
        <v>221200</v>
      </c>
      <c r="N72" s="12">
        <f t="shared" si="23"/>
        <v>221200</v>
      </c>
      <c r="O72" s="12">
        <f t="shared" si="23"/>
        <v>0</v>
      </c>
      <c r="P72" s="12">
        <f t="shared" si="23"/>
        <v>0</v>
      </c>
      <c r="Q72" s="12">
        <f t="shared" si="23"/>
        <v>0</v>
      </c>
      <c r="R72" s="12">
        <f t="shared" si="23"/>
        <v>0</v>
      </c>
    </row>
    <row r="73" spans="1:18" ht="54" x14ac:dyDescent="0.35">
      <c r="A73" s="8"/>
      <c r="B73" s="9" t="s">
        <v>64</v>
      </c>
      <c r="C73" s="10">
        <v>609</v>
      </c>
      <c r="D73" s="11">
        <v>3</v>
      </c>
      <c r="E73" s="11">
        <v>10</v>
      </c>
      <c r="F73" s="31" t="s">
        <v>65</v>
      </c>
      <c r="G73" s="31"/>
      <c r="H73" s="31"/>
      <c r="I73" s="31"/>
      <c r="J73" s="31"/>
      <c r="K73" s="31"/>
      <c r="L73" s="8"/>
      <c r="M73" s="12">
        <f t="shared" si="23"/>
        <v>221200</v>
      </c>
      <c r="N73" s="12">
        <f t="shared" si="23"/>
        <v>221200</v>
      </c>
      <c r="O73" s="12">
        <f t="shared" si="23"/>
        <v>0</v>
      </c>
      <c r="P73" s="12">
        <f t="shared" si="23"/>
        <v>0</v>
      </c>
      <c r="Q73" s="12">
        <f t="shared" si="23"/>
        <v>0</v>
      </c>
      <c r="R73" s="12">
        <f t="shared" si="23"/>
        <v>0</v>
      </c>
    </row>
    <row r="74" spans="1:18" ht="72" x14ac:dyDescent="0.35">
      <c r="A74" s="8"/>
      <c r="B74" s="9" t="s">
        <v>57</v>
      </c>
      <c r="C74" s="10">
        <v>609</v>
      </c>
      <c r="D74" s="11">
        <v>3</v>
      </c>
      <c r="E74" s="11">
        <v>10</v>
      </c>
      <c r="F74" s="31" t="s">
        <v>65</v>
      </c>
      <c r="G74" s="31"/>
      <c r="H74" s="31"/>
      <c r="I74" s="31"/>
      <c r="J74" s="31"/>
      <c r="K74" s="31"/>
      <c r="L74" s="8">
        <v>200</v>
      </c>
      <c r="M74" s="12">
        <f t="shared" si="23"/>
        <v>221200</v>
      </c>
      <c r="N74" s="12">
        <f t="shared" si="23"/>
        <v>221200</v>
      </c>
      <c r="O74" s="12">
        <f t="shared" si="23"/>
        <v>0</v>
      </c>
      <c r="P74" s="12">
        <f t="shared" si="23"/>
        <v>0</v>
      </c>
      <c r="Q74" s="12">
        <f t="shared" si="23"/>
        <v>0</v>
      </c>
      <c r="R74" s="12">
        <f t="shared" si="23"/>
        <v>0</v>
      </c>
    </row>
    <row r="75" spans="1:18" ht="72" x14ac:dyDescent="0.35">
      <c r="A75" s="8"/>
      <c r="B75" s="9" t="s">
        <v>32</v>
      </c>
      <c r="C75" s="10">
        <v>609</v>
      </c>
      <c r="D75" s="11">
        <v>3</v>
      </c>
      <c r="E75" s="11">
        <v>10</v>
      </c>
      <c r="F75" s="31" t="s">
        <v>65</v>
      </c>
      <c r="G75" s="31"/>
      <c r="H75" s="31"/>
      <c r="I75" s="31"/>
      <c r="J75" s="31"/>
      <c r="K75" s="31"/>
      <c r="L75" s="8">
        <v>240</v>
      </c>
      <c r="M75" s="12">
        <v>221200</v>
      </c>
      <c r="N75" s="12">
        <v>221200</v>
      </c>
      <c r="O75" s="12">
        <v>0</v>
      </c>
      <c r="P75" s="12">
        <v>0</v>
      </c>
      <c r="Q75" s="12">
        <v>0</v>
      </c>
      <c r="R75" s="12">
        <v>0</v>
      </c>
    </row>
    <row r="76" spans="1:18" x14ac:dyDescent="0.35">
      <c r="A76" s="8"/>
      <c r="B76" s="9" t="s">
        <v>66</v>
      </c>
      <c r="C76" s="10">
        <v>609</v>
      </c>
      <c r="D76" s="11">
        <v>4</v>
      </c>
      <c r="E76" s="11">
        <v>0</v>
      </c>
      <c r="F76" s="26"/>
      <c r="G76" s="26"/>
      <c r="H76" s="26"/>
      <c r="I76" s="26"/>
      <c r="J76" s="26"/>
      <c r="K76" s="26"/>
      <c r="L76" s="8"/>
      <c r="M76" s="12">
        <f t="shared" ref="M76:R76" si="24">SUM(M77)+M95</f>
        <v>2785096.59</v>
      </c>
      <c r="N76" s="12">
        <f t="shared" si="24"/>
        <v>1019383.11</v>
      </c>
      <c r="O76" s="12">
        <f t="shared" si="24"/>
        <v>964837</v>
      </c>
      <c r="P76" s="12">
        <f t="shared" si="24"/>
        <v>0</v>
      </c>
      <c r="Q76" s="12">
        <f t="shared" si="24"/>
        <v>928702</v>
      </c>
      <c r="R76" s="12">
        <f t="shared" si="24"/>
        <v>0</v>
      </c>
    </row>
    <row r="77" spans="1:18" ht="36" x14ac:dyDescent="0.35">
      <c r="A77" s="8"/>
      <c r="B77" s="9" t="s">
        <v>67</v>
      </c>
      <c r="C77" s="10">
        <v>609</v>
      </c>
      <c r="D77" s="11">
        <v>4</v>
      </c>
      <c r="E77" s="11">
        <v>9</v>
      </c>
      <c r="F77" s="31"/>
      <c r="G77" s="31"/>
      <c r="H77" s="31"/>
      <c r="I77" s="31"/>
      <c r="J77" s="31"/>
      <c r="K77" s="31"/>
      <c r="L77" s="8"/>
      <c r="M77" s="12">
        <f t="shared" ref="M77:R77" si="25">M78</f>
        <v>2755096.59</v>
      </c>
      <c r="N77" s="12">
        <f t="shared" si="25"/>
        <v>1019383.11</v>
      </c>
      <c r="O77" s="12">
        <f t="shared" si="25"/>
        <v>964837</v>
      </c>
      <c r="P77" s="12">
        <f t="shared" si="25"/>
        <v>0</v>
      </c>
      <c r="Q77" s="12">
        <f t="shared" si="25"/>
        <v>928702</v>
      </c>
      <c r="R77" s="12">
        <f t="shared" si="25"/>
        <v>0</v>
      </c>
    </row>
    <row r="78" spans="1:18" ht="90" x14ac:dyDescent="0.35">
      <c r="A78" s="5"/>
      <c r="B78" s="9" t="s">
        <v>20</v>
      </c>
      <c r="C78" s="10">
        <v>609</v>
      </c>
      <c r="D78" s="11">
        <v>4</v>
      </c>
      <c r="E78" s="11">
        <v>9</v>
      </c>
      <c r="F78" s="31" t="s">
        <v>21</v>
      </c>
      <c r="G78" s="31"/>
      <c r="H78" s="31"/>
      <c r="I78" s="31"/>
      <c r="J78" s="31"/>
      <c r="K78" s="31"/>
      <c r="L78" s="8"/>
      <c r="M78" s="12">
        <f t="shared" ref="M78:R78" si="26">M84+M79</f>
        <v>2755096.59</v>
      </c>
      <c r="N78" s="12">
        <f t="shared" si="26"/>
        <v>1019383.11</v>
      </c>
      <c r="O78" s="12">
        <f t="shared" si="26"/>
        <v>964837</v>
      </c>
      <c r="P78" s="12">
        <f t="shared" si="26"/>
        <v>0</v>
      </c>
      <c r="Q78" s="12">
        <f t="shared" si="26"/>
        <v>928702</v>
      </c>
      <c r="R78" s="12">
        <f t="shared" si="26"/>
        <v>0</v>
      </c>
    </row>
    <row r="79" spans="1:18" ht="90" x14ac:dyDescent="0.35">
      <c r="A79" s="5"/>
      <c r="B79" s="9" t="s">
        <v>22</v>
      </c>
      <c r="C79" s="10">
        <v>609</v>
      </c>
      <c r="D79" s="11">
        <v>4</v>
      </c>
      <c r="E79" s="11">
        <v>9</v>
      </c>
      <c r="F79" s="31" t="s">
        <v>23</v>
      </c>
      <c r="G79" s="31"/>
      <c r="H79" s="31"/>
      <c r="I79" s="31"/>
      <c r="J79" s="31"/>
      <c r="K79" s="31"/>
      <c r="L79" s="8"/>
      <c r="M79" s="12">
        <f t="shared" ref="M79:R82" si="27">M80</f>
        <v>25000</v>
      </c>
      <c r="N79" s="12">
        <f t="shared" si="27"/>
        <v>25000</v>
      </c>
      <c r="O79" s="12">
        <f t="shared" si="27"/>
        <v>0</v>
      </c>
      <c r="P79" s="12">
        <f t="shared" si="27"/>
        <v>0</v>
      </c>
      <c r="Q79" s="12">
        <f t="shared" si="27"/>
        <v>0</v>
      </c>
      <c r="R79" s="12">
        <f t="shared" si="27"/>
        <v>0</v>
      </c>
    </row>
    <row r="80" spans="1:18" ht="72" x14ac:dyDescent="0.35">
      <c r="A80" s="5"/>
      <c r="B80" s="9" t="s">
        <v>53</v>
      </c>
      <c r="C80" s="10">
        <v>609</v>
      </c>
      <c r="D80" s="11">
        <v>4</v>
      </c>
      <c r="E80" s="11">
        <v>9</v>
      </c>
      <c r="F80" s="31" t="s">
        <v>54</v>
      </c>
      <c r="G80" s="31"/>
      <c r="H80" s="31"/>
      <c r="I80" s="31"/>
      <c r="J80" s="31"/>
      <c r="K80" s="31"/>
      <c r="L80" s="8"/>
      <c r="M80" s="12">
        <f t="shared" si="27"/>
        <v>25000</v>
      </c>
      <c r="N80" s="12">
        <f t="shared" si="27"/>
        <v>25000</v>
      </c>
      <c r="O80" s="12">
        <f t="shared" si="27"/>
        <v>0</v>
      </c>
      <c r="P80" s="12">
        <f t="shared" si="27"/>
        <v>0</v>
      </c>
      <c r="Q80" s="12">
        <f t="shared" si="27"/>
        <v>0</v>
      </c>
      <c r="R80" s="12">
        <f t="shared" si="27"/>
        <v>0</v>
      </c>
    </row>
    <row r="81" spans="1:18" ht="72" x14ac:dyDescent="0.35">
      <c r="A81" s="5"/>
      <c r="B81" s="9" t="s">
        <v>68</v>
      </c>
      <c r="C81" s="10">
        <v>609</v>
      </c>
      <c r="D81" s="11">
        <v>4</v>
      </c>
      <c r="E81" s="11">
        <v>9</v>
      </c>
      <c r="F81" s="31" t="s">
        <v>69</v>
      </c>
      <c r="G81" s="31"/>
      <c r="H81" s="31"/>
      <c r="I81" s="31"/>
      <c r="J81" s="31"/>
      <c r="K81" s="31"/>
      <c r="L81" s="8"/>
      <c r="M81" s="12">
        <f t="shared" si="27"/>
        <v>25000</v>
      </c>
      <c r="N81" s="12">
        <f t="shared" si="27"/>
        <v>25000</v>
      </c>
      <c r="O81" s="12">
        <f t="shared" si="27"/>
        <v>0</v>
      </c>
      <c r="P81" s="12">
        <f t="shared" si="27"/>
        <v>0</v>
      </c>
      <c r="Q81" s="12">
        <f t="shared" si="27"/>
        <v>0</v>
      </c>
      <c r="R81" s="12">
        <f t="shared" si="27"/>
        <v>0</v>
      </c>
    </row>
    <row r="82" spans="1:18" ht="72" x14ac:dyDescent="0.35">
      <c r="A82" s="5"/>
      <c r="B82" s="9" t="s">
        <v>57</v>
      </c>
      <c r="C82" s="10">
        <v>609</v>
      </c>
      <c r="D82" s="11">
        <v>4</v>
      </c>
      <c r="E82" s="11">
        <v>9</v>
      </c>
      <c r="F82" s="31" t="s">
        <v>69</v>
      </c>
      <c r="G82" s="31"/>
      <c r="H82" s="31"/>
      <c r="I82" s="31"/>
      <c r="J82" s="31"/>
      <c r="K82" s="31"/>
      <c r="L82" s="8">
        <v>200</v>
      </c>
      <c r="M82" s="12">
        <f t="shared" si="27"/>
        <v>25000</v>
      </c>
      <c r="N82" s="12">
        <f t="shared" si="27"/>
        <v>25000</v>
      </c>
      <c r="O82" s="12">
        <f t="shared" si="27"/>
        <v>0</v>
      </c>
      <c r="P82" s="12">
        <f t="shared" si="27"/>
        <v>0</v>
      </c>
      <c r="Q82" s="12">
        <f t="shared" si="27"/>
        <v>0</v>
      </c>
      <c r="R82" s="12">
        <f t="shared" si="27"/>
        <v>0</v>
      </c>
    </row>
    <row r="83" spans="1:18" ht="72" x14ac:dyDescent="0.35">
      <c r="A83" s="5"/>
      <c r="B83" s="9" t="s">
        <v>32</v>
      </c>
      <c r="C83" s="10">
        <v>609</v>
      </c>
      <c r="D83" s="11">
        <v>4</v>
      </c>
      <c r="E83" s="11">
        <v>9</v>
      </c>
      <c r="F83" s="31" t="s">
        <v>69</v>
      </c>
      <c r="G83" s="31"/>
      <c r="H83" s="31"/>
      <c r="I83" s="31"/>
      <c r="J83" s="31"/>
      <c r="K83" s="31"/>
      <c r="L83" s="8">
        <v>240</v>
      </c>
      <c r="M83" s="12">
        <v>25000</v>
      </c>
      <c r="N83" s="12">
        <v>25000</v>
      </c>
      <c r="O83" s="12">
        <v>0</v>
      </c>
      <c r="P83" s="12">
        <v>0</v>
      </c>
      <c r="Q83" s="12">
        <v>0</v>
      </c>
      <c r="R83" s="12">
        <v>0</v>
      </c>
    </row>
    <row r="84" spans="1:18" ht="126" x14ac:dyDescent="0.35">
      <c r="A84" s="8"/>
      <c r="B84" s="9" t="s">
        <v>70</v>
      </c>
      <c r="C84" s="10">
        <v>609</v>
      </c>
      <c r="D84" s="11">
        <v>4</v>
      </c>
      <c r="E84" s="11">
        <v>9</v>
      </c>
      <c r="F84" s="31" t="s">
        <v>71</v>
      </c>
      <c r="G84" s="31"/>
      <c r="H84" s="31"/>
      <c r="I84" s="31"/>
      <c r="J84" s="31"/>
      <c r="K84" s="31"/>
      <c r="L84" s="8"/>
      <c r="M84" s="12">
        <f t="shared" ref="M84:R84" si="28">M85</f>
        <v>2730096.59</v>
      </c>
      <c r="N84" s="12">
        <f t="shared" si="28"/>
        <v>994383.11</v>
      </c>
      <c r="O84" s="12">
        <f t="shared" si="28"/>
        <v>964837</v>
      </c>
      <c r="P84" s="12">
        <f t="shared" si="28"/>
        <v>0</v>
      </c>
      <c r="Q84" s="12">
        <f t="shared" si="28"/>
        <v>928702</v>
      </c>
      <c r="R84" s="12">
        <f t="shared" si="28"/>
        <v>0</v>
      </c>
    </row>
    <row r="85" spans="1:18" ht="54" x14ac:dyDescent="0.35">
      <c r="A85" s="8"/>
      <c r="B85" s="9" t="s">
        <v>72</v>
      </c>
      <c r="C85" s="10">
        <v>609</v>
      </c>
      <c r="D85" s="11">
        <v>4</v>
      </c>
      <c r="E85" s="11">
        <v>9</v>
      </c>
      <c r="F85" s="31" t="s">
        <v>73</v>
      </c>
      <c r="G85" s="31"/>
      <c r="H85" s="31"/>
      <c r="I85" s="31"/>
      <c r="J85" s="31"/>
      <c r="K85" s="31"/>
      <c r="L85" s="8"/>
      <c r="M85" s="12">
        <f t="shared" ref="M85:R85" si="29">M86+M89+M92</f>
        <v>2730096.59</v>
      </c>
      <c r="N85" s="12">
        <f t="shared" si="29"/>
        <v>994383.11</v>
      </c>
      <c r="O85" s="12">
        <f t="shared" si="29"/>
        <v>964837</v>
      </c>
      <c r="P85" s="12">
        <f t="shared" si="29"/>
        <v>0</v>
      </c>
      <c r="Q85" s="12">
        <f t="shared" si="29"/>
        <v>928702</v>
      </c>
      <c r="R85" s="12">
        <f t="shared" si="29"/>
        <v>0</v>
      </c>
    </row>
    <row r="86" spans="1:18" ht="36" x14ac:dyDescent="0.35">
      <c r="A86" s="8"/>
      <c r="B86" s="9" t="s">
        <v>51</v>
      </c>
      <c r="C86" s="10">
        <v>609</v>
      </c>
      <c r="D86" s="11">
        <v>4</v>
      </c>
      <c r="E86" s="11">
        <v>9</v>
      </c>
      <c r="F86" s="31" t="s">
        <v>74</v>
      </c>
      <c r="G86" s="31"/>
      <c r="H86" s="31"/>
      <c r="I86" s="31"/>
      <c r="J86" s="31"/>
      <c r="K86" s="31"/>
      <c r="L86" s="8"/>
      <c r="M86" s="12">
        <f t="shared" ref="M86:R87" si="30">M87</f>
        <v>1683377.52</v>
      </c>
      <c r="N86" s="12">
        <f t="shared" si="30"/>
        <v>0</v>
      </c>
      <c r="O86" s="12">
        <f t="shared" si="30"/>
        <v>964837</v>
      </c>
      <c r="P86" s="12">
        <f t="shared" si="30"/>
        <v>0</v>
      </c>
      <c r="Q86" s="12">
        <f t="shared" si="30"/>
        <v>928702</v>
      </c>
      <c r="R86" s="12">
        <f t="shared" si="30"/>
        <v>0</v>
      </c>
    </row>
    <row r="87" spans="1:18" ht="72" x14ac:dyDescent="0.35">
      <c r="A87" s="8"/>
      <c r="B87" s="9" t="s">
        <v>31</v>
      </c>
      <c r="C87" s="10">
        <v>609</v>
      </c>
      <c r="D87" s="11">
        <v>4</v>
      </c>
      <c r="E87" s="11">
        <v>9</v>
      </c>
      <c r="F87" s="31" t="s">
        <v>74</v>
      </c>
      <c r="G87" s="31"/>
      <c r="H87" s="31"/>
      <c r="I87" s="31"/>
      <c r="J87" s="31"/>
      <c r="K87" s="31"/>
      <c r="L87" s="8">
        <v>200</v>
      </c>
      <c r="M87" s="12">
        <f t="shared" si="30"/>
        <v>1683377.52</v>
      </c>
      <c r="N87" s="12">
        <f t="shared" si="30"/>
        <v>0</v>
      </c>
      <c r="O87" s="12">
        <f t="shared" si="30"/>
        <v>964837</v>
      </c>
      <c r="P87" s="12">
        <f t="shared" si="30"/>
        <v>0</v>
      </c>
      <c r="Q87" s="12">
        <f t="shared" si="30"/>
        <v>928702</v>
      </c>
      <c r="R87" s="12">
        <f t="shared" si="30"/>
        <v>0</v>
      </c>
    </row>
    <row r="88" spans="1:18" ht="72" x14ac:dyDescent="0.35">
      <c r="A88" s="8"/>
      <c r="B88" s="9" t="s">
        <v>32</v>
      </c>
      <c r="C88" s="10">
        <v>609</v>
      </c>
      <c r="D88" s="11">
        <v>4</v>
      </c>
      <c r="E88" s="11">
        <v>9</v>
      </c>
      <c r="F88" s="31" t="s">
        <v>74</v>
      </c>
      <c r="G88" s="31"/>
      <c r="H88" s="31"/>
      <c r="I88" s="31"/>
      <c r="J88" s="31"/>
      <c r="K88" s="31"/>
      <c r="L88" s="8">
        <v>240</v>
      </c>
      <c r="M88" s="13">
        <v>1683377.52</v>
      </c>
      <c r="N88" s="13">
        <v>0</v>
      </c>
      <c r="O88" s="13">
        <v>964837</v>
      </c>
      <c r="P88" s="13">
        <v>0</v>
      </c>
      <c r="Q88" s="13">
        <v>928702</v>
      </c>
      <c r="R88" s="13">
        <v>0</v>
      </c>
    </row>
    <row r="89" spans="1:18" ht="126" x14ac:dyDescent="0.35">
      <c r="A89" s="8"/>
      <c r="B89" s="9" t="s">
        <v>75</v>
      </c>
      <c r="C89" s="10">
        <v>609</v>
      </c>
      <c r="D89" s="11">
        <v>4</v>
      </c>
      <c r="E89" s="11">
        <v>9</v>
      </c>
      <c r="F89" s="31" t="s">
        <v>76</v>
      </c>
      <c r="G89" s="31"/>
      <c r="H89" s="31"/>
      <c r="I89" s="31"/>
      <c r="J89" s="31"/>
      <c r="K89" s="31"/>
      <c r="L89" s="8"/>
      <c r="M89" s="13">
        <f t="shared" ref="M89:R90" si="31">M90</f>
        <v>994383.11</v>
      </c>
      <c r="N89" s="13">
        <f t="shared" si="31"/>
        <v>994383.11</v>
      </c>
      <c r="O89" s="13">
        <f t="shared" si="31"/>
        <v>0</v>
      </c>
      <c r="P89" s="13">
        <f t="shared" si="31"/>
        <v>0</v>
      </c>
      <c r="Q89" s="13">
        <f t="shared" si="31"/>
        <v>0</v>
      </c>
      <c r="R89" s="13">
        <f t="shared" si="31"/>
        <v>0</v>
      </c>
    </row>
    <row r="90" spans="1:18" ht="72" x14ac:dyDescent="0.35">
      <c r="A90" s="8"/>
      <c r="B90" s="9" t="s">
        <v>57</v>
      </c>
      <c r="C90" s="10">
        <v>609</v>
      </c>
      <c r="D90" s="11">
        <v>4</v>
      </c>
      <c r="E90" s="11">
        <v>9</v>
      </c>
      <c r="F90" s="31" t="s">
        <v>76</v>
      </c>
      <c r="G90" s="31"/>
      <c r="H90" s="31"/>
      <c r="I90" s="31"/>
      <c r="J90" s="31"/>
      <c r="K90" s="31"/>
      <c r="L90" s="8">
        <v>200</v>
      </c>
      <c r="M90" s="13">
        <f t="shared" si="31"/>
        <v>994383.11</v>
      </c>
      <c r="N90" s="13">
        <f t="shared" si="31"/>
        <v>994383.11</v>
      </c>
      <c r="O90" s="13">
        <f t="shared" si="31"/>
        <v>0</v>
      </c>
      <c r="P90" s="13">
        <f t="shared" si="31"/>
        <v>0</v>
      </c>
      <c r="Q90" s="13">
        <f t="shared" si="31"/>
        <v>0</v>
      </c>
      <c r="R90" s="13">
        <f t="shared" si="31"/>
        <v>0</v>
      </c>
    </row>
    <row r="91" spans="1:18" ht="72" x14ac:dyDescent="0.35">
      <c r="A91" s="8"/>
      <c r="B91" s="9" t="s">
        <v>32</v>
      </c>
      <c r="C91" s="10">
        <v>609</v>
      </c>
      <c r="D91" s="11">
        <v>4</v>
      </c>
      <c r="E91" s="11">
        <v>9</v>
      </c>
      <c r="F91" s="31" t="s">
        <v>76</v>
      </c>
      <c r="G91" s="31"/>
      <c r="H91" s="31"/>
      <c r="I91" s="31"/>
      <c r="J91" s="31"/>
      <c r="K91" s="31"/>
      <c r="L91" s="8">
        <v>240</v>
      </c>
      <c r="M91" s="13">
        <v>994383.11</v>
      </c>
      <c r="N91" s="13">
        <v>994383.11</v>
      </c>
      <c r="O91" s="13">
        <v>0</v>
      </c>
      <c r="P91" s="13">
        <v>0</v>
      </c>
      <c r="Q91" s="13">
        <v>0</v>
      </c>
      <c r="R91" s="13">
        <v>0</v>
      </c>
    </row>
    <row r="92" spans="1:18" ht="108" x14ac:dyDescent="0.35">
      <c r="A92" s="8"/>
      <c r="B92" s="9" t="s">
        <v>77</v>
      </c>
      <c r="C92" s="10">
        <v>609</v>
      </c>
      <c r="D92" s="11">
        <v>4</v>
      </c>
      <c r="E92" s="11">
        <v>9</v>
      </c>
      <c r="F92" s="31" t="s">
        <v>78</v>
      </c>
      <c r="G92" s="31"/>
      <c r="H92" s="31"/>
      <c r="I92" s="31"/>
      <c r="J92" s="31"/>
      <c r="K92" s="31"/>
      <c r="L92" s="8"/>
      <c r="M92" s="13">
        <f t="shared" ref="M92:R93" si="32">M93</f>
        <v>52335.96</v>
      </c>
      <c r="N92" s="13">
        <f t="shared" si="32"/>
        <v>0</v>
      </c>
      <c r="O92" s="13">
        <f t="shared" si="32"/>
        <v>0</v>
      </c>
      <c r="P92" s="13">
        <f t="shared" si="32"/>
        <v>0</v>
      </c>
      <c r="Q92" s="13">
        <f t="shared" si="32"/>
        <v>0</v>
      </c>
      <c r="R92" s="13">
        <f t="shared" si="32"/>
        <v>0</v>
      </c>
    </row>
    <row r="93" spans="1:18" ht="72" x14ac:dyDescent="0.35">
      <c r="A93" s="8"/>
      <c r="B93" s="9" t="s">
        <v>57</v>
      </c>
      <c r="C93" s="10">
        <v>609</v>
      </c>
      <c r="D93" s="11">
        <v>4</v>
      </c>
      <c r="E93" s="11">
        <v>9</v>
      </c>
      <c r="F93" s="31" t="s">
        <v>78</v>
      </c>
      <c r="G93" s="31"/>
      <c r="H93" s="31"/>
      <c r="I93" s="31"/>
      <c r="J93" s="31"/>
      <c r="K93" s="31"/>
      <c r="L93" s="8">
        <v>200</v>
      </c>
      <c r="M93" s="13">
        <f t="shared" si="32"/>
        <v>52335.96</v>
      </c>
      <c r="N93" s="13">
        <f t="shared" si="32"/>
        <v>0</v>
      </c>
      <c r="O93" s="13">
        <f t="shared" si="32"/>
        <v>0</v>
      </c>
      <c r="P93" s="13">
        <f t="shared" si="32"/>
        <v>0</v>
      </c>
      <c r="Q93" s="13">
        <f t="shared" si="32"/>
        <v>0</v>
      </c>
      <c r="R93" s="13">
        <f t="shared" si="32"/>
        <v>0</v>
      </c>
    </row>
    <row r="94" spans="1:18" ht="72" x14ac:dyDescent="0.35">
      <c r="A94" s="8"/>
      <c r="B94" s="9" t="s">
        <v>32</v>
      </c>
      <c r="C94" s="10">
        <v>609</v>
      </c>
      <c r="D94" s="11">
        <v>4</v>
      </c>
      <c r="E94" s="11">
        <v>9</v>
      </c>
      <c r="F94" s="31" t="s">
        <v>78</v>
      </c>
      <c r="G94" s="31"/>
      <c r="H94" s="31"/>
      <c r="I94" s="31"/>
      <c r="J94" s="31"/>
      <c r="K94" s="31"/>
      <c r="L94" s="8">
        <v>240</v>
      </c>
      <c r="M94" s="13">
        <v>52335.96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</row>
    <row r="95" spans="1:18" ht="36" x14ac:dyDescent="0.35">
      <c r="A95" s="8"/>
      <c r="B95" s="9" t="s">
        <v>79</v>
      </c>
      <c r="C95" s="10">
        <v>609</v>
      </c>
      <c r="D95" s="11">
        <v>4</v>
      </c>
      <c r="E95" s="11">
        <v>12</v>
      </c>
      <c r="F95" s="31"/>
      <c r="G95" s="31"/>
      <c r="H95" s="31"/>
      <c r="I95" s="31"/>
      <c r="J95" s="31"/>
      <c r="K95" s="31"/>
      <c r="L95" s="8"/>
      <c r="M95" s="13">
        <f t="shared" ref="M95:R100" si="33">M96</f>
        <v>30000</v>
      </c>
      <c r="N95" s="13">
        <f t="shared" si="33"/>
        <v>0</v>
      </c>
      <c r="O95" s="13">
        <f t="shared" si="33"/>
        <v>0</v>
      </c>
      <c r="P95" s="13">
        <f t="shared" si="33"/>
        <v>0</v>
      </c>
      <c r="Q95" s="13">
        <f t="shared" si="33"/>
        <v>0</v>
      </c>
      <c r="R95" s="13">
        <f t="shared" si="33"/>
        <v>0</v>
      </c>
    </row>
    <row r="96" spans="1:18" ht="90" x14ac:dyDescent="0.35">
      <c r="A96" s="8"/>
      <c r="B96" s="9" t="s">
        <v>20</v>
      </c>
      <c r="C96" s="10">
        <v>609</v>
      </c>
      <c r="D96" s="11">
        <v>4</v>
      </c>
      <c r="E96" s="11">
        <v>12</v>
      </c>
      <c r="F96" s="31" t="s">
        <v>21</v>
      </c>
      <c r="G96" s="31"/>
      <c r="H96" s="31"/>
      <c r="I96" s="31"/>
      <c r="J96" s="31"/>
      <c r="K96" s="31"/>
      <c r="L96" s="8"/>
      <c r="M96" s="13">
        <f t="shared" si="33"/>
        <v>30000</v>
      </c>
      <c r="N96" s="13">
        <f t="shared" si="33"/>
        <v>0</v>
      </c>
      <c r="O96" s="13">
        <f t="shared" si="33"/>
        <v>0</v>
      </c>
      <c r="P96" s="13">
        <f t="shared" si="33"/>
        <v>0</v>
      </c>
      <c r="Q96" s="13">
        <f t="shared" si="33"/>
        <v>0</v>
      </c>
      <c r="R96" s="13">
        <f t="shared" si="33"/>
        <v>0</v>
      </c>
    </row>
    <row r="97" spans="1:18" ht="90" x14ac:dyDescent="0.35">
      <c r="A97" s="8"/>
      <c r="B97" s="9" t="s">
        <v>22</v>
      </c>
      <c r="C97" s="10">
        <v>609</v>
      </c>
      <c r="D97" s="11">
        <v>4</v>
      </c>
      <c r="E97" s="11">
        <v>12</v>
      </c>
      <c r="F97" s="31" t="s">
        <v>23</v>
      </c>
      <c r="G97" s="31"/>
      <c r="H97" s="31"/>
      <c r="I97" s="31"/>
      <c r="J97" s="31"/>
      <c r="K97" s="31"/>
      <c r="L97" s="8"/>
      <c r="M97" s="13">
        <f t="shared" si="33"/>
        <v>30000</v>
      </c>
      <c r="N97" s="13">
        <f t="shared" si="33"/>
        <v>0</v>
      </c>
      <c r="O97" s="13">
        <f t="shared" si="33"/>
        <v>0</v>
      </c>
      <c r="P97" s="13">
        <f t="shared" si="33"/>
        <v>0</v>
      </c>
      <c r="Q97" s="13">
        <f t="shared" si="33"/>
        <v>0</v>
      </c>
      <c r="R97" s="13">
        <f t="shared" si="33"/>
        <v>0</v>
      </c>
    </row>
    <row r="98" spans="1:18" ht="54" x14ac:dyDescent="0.35">
      <c r="A98" s="8"/>
      <c r="B98" s="9" t="s">
        <v>49</v>
      </c>
      <c r="C98" s="10">
        <v>609</v>
      </c>
      <c r="D98" s="11">
        <v>4</v>
      </c>
      <c r="E98" s="11">
        <v>12</v>
      </c>
      <c r="F98" s="31" t="s">
        <v>50</v>
      </c>
      <c r="G98" s="31"/>
      <c r="H98" s="31"/>
      <c r="I98" s="31"/>
      <c r="J98" s="31"/>
      <c r="K98" s="31"/>
      <c r="L98" s="8"/>
      <c r="M98" s="13">
        <f t="shared" si="33"/>
        <v>30000</v>
      </c>
      <c r="N98" s="13">
        <f t="shared" si="33"/>
        <v>0</v>
      </c>
      <c r="O98" s="13">
        <f t="shared" si="33"/>
        <v>0</v>
      </c>
      <c r="P98" s="13">
        <f t="shared" si="33"/>
        <v>0</v>
      </c>
      <c r="Q98" s="13">
        <f t="shared" si="33"/>
        <v>0</v>
      </c>
      <c r="R98" s="13">
        <f t="shared" si="33"/>
        <v>0</v>
      </c>
    </row>
    <row r="99" spans="1:18" ht="36" x14ac:dyDescent="0.35">
      <c r="A99" s="8"/>
      <c r="B99" s="9" t="s">
        <v>51</v>
      </c>
      <c r="C99" s="10">
        <v>609</v>
      </c>
      <c r="D99" s="11">
        <v>4</v>
      </c>
      <c r="E99" s="11">
        <v>12</v>
      </c>
      <c r="F99" s="31" t="s">
        <v>52</v>
      </c>
      <c r="G99" s="31"/>
      <c r="H99" s="31"/>
      <c r="I99" s="31"/>
      <c r="J99" s="31"/>
      <c r="K99" s="31"/>
      <c r="L99" s="8"/>
      <c r="M99" s="13">
        <f t="shared" si="33"/>
        <v>30000</v>
      </c>
      <c r="N99" s="13">
        <f t="shared" si="33"/>
        <v>0</v>
      </c>
      <c r="O99" s="13">
        <f t="shared" si="33"/>
        <v>0</v>
      </c>
      <c r="P99" s="13">
        <f t="shared" si="33"/>
        <v>0</v>
      </c>
      <c r="Q99" s="13">
        <f t="shared" si="33"/>
        <v>0</v>
      </c>
      <c r="R99" s="13">
        <f t="shared" si="33"/>
        <v>0</v>
      </c>
    </row>
    <row r="100" spans="1:18" ht="72" x14ac:dyDescent="0.35">
      <c r="A100" s="8"/>
      <c r="B100" s="9" t="s">
        <v>57</v>
      </c>
      <c r="C100" s="10">
        <v>609</v>
      </c>
      <c r="D100" s="11">
        <v>4</v>
      </c>
      <c r="E100" s="11">
        <v>12</v>
      </c>
      <c r="F100" s="31" t="s">
        <v>52</v>
      </c>
      <c r="G100" s="31"/>
      <c r="H100" s="31"/>
      <c r="I100" s="31"/>
      <c r="J100" s="31"/>
      <c r="K100" s="31"/>
      <c r="L100" s="8">
        <v>200</v>
      </c>
      <c r="M100" s="13">
        <f t="shared" si="33"/>
        <v>30000</v>
      </c>
      <c r="N100" s="13">
        <f t="shared" si="33"/>
        <v>0</v>
      </c>
      <c r="O100" s="13">
        <f t="shared" si="33"/>
        <v>0</v>
      </c>
      <c r="P100" s="13">
        <f t="shared" si="33"/>
        <v>0</v>
      </c>
      <c r="Q100" s="13">
        <f t="shared" si="33"/>
        <v>0</v>
      </c>
      <c r="R100" s="13">
        <f t="shared" si="33"/>
        <v>0</v>
      </c>
    </row>
    <row r="101" spans="1:18" ht="72" x14ac:dyDescent="0.35">
      <c r="A101" s="8"/>
      <c r="B101" s="9" t="s">
        <v>32</v>
      </c>
      <c r="C101" s="10">
        <v>609</v>
      </c>
      <c r="D101" s="11">
        <v>4</v>
      </c>
      <c r="E101" s="11">
        <v>12</v>
      </c>
      <c r="F101" s="31" t="s">
        <v>52</v>
      </c>
      <c r="G101" s="31"/>
      <c r="H101" s="31"/>
      <c r="I101" s="31"/>
      <c r="J101" s="31"/>
      <c r="K101" s="31"/>
      <c r="L101" s="8">
        <v>240</v>
      </c>
      <c r="M101" s="13">
        <v>30000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</row>
    <row r="102" spans="1:18" ht="36" x14ac:dyDescent="0.35">
      <c r="A102" s="8"/>
      <c r="B102" s="9" t="s">
        <v>80</v>
      </c>
      <c r="C102" s="10">
        <v>609</v>
      </c>
      <c r="D102" s="11">
        <v>5</v>
      </c>
      <c r="E102" s="11">
        <v>0</v>
      </c>
      <c r="F102" s="31"/>
      <c r="G102" s="31"/>
      <c r="H102" s="31"/>
      <c r="I102" s="31"/>
      <c r="J102" s="31"/>
      <c r="K102" s="31"/>
      <c r="L102" s="8"/>
      <c r="M102" s="13">
        <f t="shared" ref="M102:R108" si="34">M103</f>
        <v>195565.44</v>
      </c>
      <c r="N102" s="13">
        <f t="shared" si="34"/>
        <v>0</v>
      </c>
      <c r="O102" s="13">
        <f t="shared" si="34"/>
        <v>0</v>
      </c>
      <c r="P102" s="13">
        <f t="shared" si="34"/>
        <v>0</v>
      </c>
      <c r="Q102" s="13">
        <f t="shared" si="34"/>
        <v>0</v>
      </c>
      <c r="R102" s="13">
        <f t="shared" si="34"/>
        <v>0</v>
      </c>
    </row>
    <row r="103" spans="1:18" x14ac:dyDescent="0.35">
      <c r="A103" s="8"/>
      <c r="B103" s="9" t="s">
        <v>81</v>
      </c>
      <c r="C103" s="10">
        <v>609</v>
      </c>
      <c r="D103" s="11">
        <v>5</v>
      </c>
      <c r="E103" s="11">
        <v>3</v>
      </c>
      <c r="F103" s="31"/>
      <c r="G103" s="31"/>
      <c r="H103" s="31"/>
      <c r="I103" s="31"/>
      <c r="J103" s="31"/>
      <c r="K103" s="31"/>
      <c r="L103" s="8"/>
      <c r="M103" s="13">
        <f t="shared" si="34"/>
        <v>195565.44</v>
      </c>
      <c r="N103" s="13">
        <f t="shared" si="34"/>
        <v>0</v>
      </c>
      <c r="O103" s="13">
        <f t="shared" si="34"/>
        <v>0</v>
      </c>
      <c r="P103" s="13">
        <f t="shared" si="34"/>
        <v>0</v>
      </c>
      <c r="Q103" s="13">
        <f t="shared" si="34"/>
        <v>0</v>
      </c>
      <c r="R103" s="13">
        <f t="shared" si="34"/>
        <v>0</v>
      </c>
    </row>
    <row r="104" spans="1:18" ht="90" x14ac:dyDescent="0.35">
      <c r="A104" s="8"/>
      <c r="B104" s="9" t="s">
        <v>20</v>
      </c>
      <c r="C104" s="10">
        <v>609</v>
      </c>
      <c r="D104" s="11">
        <v>5</v>
      </c>
      <c r="E104" s="11">
        <v>3</v>
      </c>
      <c r="F104" s="31" t="s">
        <v>21</v>
      </c>
      <c r="G104" s="31"/>
      <c r="H104" s="31"/>
      <c r="I104" s="31"/>
      <c r="J104" s="31"/>
      <c r="K104" s="31"/>
      <c r="L104" s="8"/>
      <c r="M104" s="13">
        <f t="shared" si="34"/>
        <v>195565.44</v>
      </c>
      <c r="N104" s="13">
        <f t="shared" si="34"/>
        <v>0</v>
      </c>
      <c r="O104" s="13">
        <f t="shared" si="34"/>
        <v>0</v>
      </c>
      <c r="P104" s="13">
        <f t="shared" si="34"/>
        <v>0</v>
      </c>
      <c r="Q104" s="13">
        <f t="shared" si="34"/>
        <v>0</v>
      </c>
      <c r="R104" s="13">
        <f t="shared" si="34"/>
        <v>0</v>
      </c>
    </row>
    <row r="105" spans="1:18" ht="90" x14ac:dyDescent="0.35">
      <c r="A105" s="8"/>
      <c r="B105" s="9" t="s">
        <v>22</v>
      </c>
      <c r="C105" s="10">
        <v>609</v>
      </c>
      <c r="D105" s="11">
        <v>5</v>
      </c>
      <c r="E105" s="11">
        <v>3</v>
      </c>
      <c r="F105" s="31" t="s">
        <v>23</v>
      </c>
      <c r="G105" s="31"/>
      <c r="H105" s="31"/>
      <c r="I105" s="31"/>
      <c r="J105" s="31"/>
      <c r="K105" s="31"/>
      <c r="L105" s="8"/>
      <c r="M105" s="13">
        <f t="shared" si="34"/>
        <v>195565.44</v>
      </c>
      <c r="N105" s="13">
        <f t="shared" si="34"/>
        <v>0</v>
      </c>
      <c r="O105" s="13">
        <f t="shared" si="34"/>
        <v>0</v>
      </c>
      <c r="P105" s="13">
        <f t="shared" si="34"/>
        <v>0</v>
      </c>
      <c r="Q105" s="13">
        <f t="shared" si="34"/>
        <v>0</v>
      </c>
      <c r="R105" s="13">
        <f t="shared" si="34"/>
        <v>0</v>
      </c>
    </row>
    <row r="106" spans="1:18" ht="54" x14ac:dyDescent="0.35">
      <c r="A106" s="8"/>
      <c r="B106" s="9" t="s">
        <v>49</v>
      </c>
      <c r="C106" s="10">
        <v>609</v>
      </c>
      <c r="D106" s="11">
        <v>5</v>
      </c>
      <c r="E106" s="11">
        <v>3</v>
      </c>
      <c r="F106" s="31" t="s">
        <v>50</v>
      </c>
      <c r="G106" s="31"/>
      <c r="H106" s="31"/>
      <c r="I106" s="31"/>
      <c r="J106" s="31"/>
      <c r="K106" s="31"/>
      <c r="L106" s="8"/>
      <c r="M106" s="13">
        <f t="shared" si="34"/>
        <v>195565.44</v>
      </c>
      <c r="N106" s="13">
        <f t="shared" si="34"/>
        <v>0</v>
      </c>
      <c r="O106" s="13">
        <f t="shared" si="34"/>
        <v>0</v>
      </c>
      <c r="P106" s="13">
        <f t="shared" si="34"/>
        <v>0</v>
      </c>
      <c r="Q106" s="13">
        <f t="shared" si="34"/>
        <v>0</v>
      </c>
      <c r="R106" s="13">
        <f t="shared" si="34"/>
        <v>0</v>
      </c>
    </row>
    <row r="107" spans="1:18" ht="36" x14ac:dyDescent="0.35">
      <c r="A107" s="8"/>
      <c r="B107" s="9" t="s">
        <v>51</v>
      </c>
      <c r="C107" s="10">
        <v>609</v>
      </c>
      <c r="D107" s="11">
        <v>5</v>
      </c>
      <c r="E107" s="11">
        <v>3</v>
      </c>
      <c r="F107" s="31" t="s">
        <v>52</v>
      </c>
      <c r="G107" s="31"/>
      <c r="H107" s="31"/>
      <c r="I107" s="31"/>
      <c r="J107" s="31"/>
      <c r="K107" s="31"/>
      <c r="L107" s="8"/>
      <c r="M107" s="13">
        <f t="shared" si="34"/>
        <v>195565.44</v>
      </c>
      <c r="N107" s="13">
        <f t="shared" si="34"/>
        <v>0</v>
      </c>
      <c r="O107" s="13">
        <f t="shared" si="34"/>
        <v>0</v>
      </c>
      <c r="P107" s="13">
        <f t="shared" si="34"/>
        <v>0</v>
      </c>
      <c r="Q107" s="13">
        <f t="shared" si="34"/>
        <v>0</v>
      </c>
      <c r="R107" s="13">
        <f t="shared" si="34"/>
        <v>0</v>
      </c>
    </row>
    <row r="108" spans="1:18" ht="72" x14ac:dyDescent="0.35">
      <c r="A108" s="8"/>
      <c r="B108" s="9" t="s">
        <v>57</v>
      </c>
      <c r="C108" s="10">
        <v>609</v>
      </c>
      <c r="D108" s="11">
        <v>5</v>
      </c>
      <c r="E108" s="11">
        <v>3</v>
      </c>
      <c r="F108" s="31" t="s">
        <v>52</v>
      </c>
      <c r="G108" s="31"/>
      <c r="H108" s="31"/>
      <c r="I108" s="31"/>
      <c r="J108" s="31"/>
      <c r="K108" s="31"/>
      <c r="L108" s="8">
        <v>200</v>
      </c>
      <c r="M108" s="13">
        <f t="shared" si="34"/>
        <v>195565.44</v>
      </c>
      <c r="N108" s="13">
        <f t="shared" si="34"/>
        <v>0</v>
      </c>
      <c r="O108" s="13">
        <f t="shared" si="34"/>
        <v>0</v>
      </c>
      <c r="P108" s="13">
        <f t="shared" si="34"/>
        <v>0</v>
      </c>
      <c r="Q108" s="13">
        <f t="shared" si="34"/>
        <v>0</v>
      </c>
      <c r="R108" s="13">
        <f t="shared" si="34"/>
        <v>0</v>
      </c>
    </row>
    <row r="109" spans="1:18" ht="72" x14ac:dyDescent="0.35">
      <c r="A109" s="8"/>
      <c r="B109" s="9" t="s">
        <v>32</v>
      </c>
      <c r="C109" s="10">
        <v>609</v>
      </c>
      <c r="D109" s="11">
        <v>5</v>
      </c>
      <c r="E109" s="11">
        <v>3</v>
      </c>
      <c r="F109" s="31" t="s">
        <v>52</v>
      </c>
      <c r="G109" s="31"/>
      <c r="H109" s="31"/>
      <c r="I109" s="31"/>
      <c r="J109" s="31"/>
      <c r="K109" s="31"/>
      <c r="L109" s="8">
        <v>240</v>
      </c>
      <c r="M109" s="13">
        <v>195565.44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</row>
    <row r="110" spans="1:18" x14ac:dyDescent="0.35">
      <c r="A110" s="8"/>
      <c r="B110" s="14" t="s">
        <v>82</v>
      </c>
      <c r="C110" s="10">
        <v>609</v>
      </c>
      <c r="D110" s="11">
        <v>8</v>
      </c>
      <c r="E110" s="11">
        <v>0</v>
      </c>
      <c r="F110" s="31"/>
      <c r="G110" s="31"/>
      <c r="H110" s="31"/>
      <c r="I110" s="31"/>
      <c r="J110" s="31"/>
      <c r="K110" s="31"/>
      <c r="L110" s="8"/>
      <c r="M110" s="12">
        <f t="shared" ref="M110:R110" si="35">SUM(M111,M128)</f>
        <v>5278168.1500000004</v>
      </c>
      <c r="N110" s="12">
        <f t="shared" si="35"/>
        <v>3764479.7100000004</v>
      </c>
      <c r="O110" s="12">
        <f t="shared" si="35"/>
        <v>3662854</v>
      </c>
      <c r="P110" s="12">
        <f t="shared" si="35"/>
        <v>3015772.92</v>
      </c>
      <c r="Q110" s="12">
        <f t="shared" si="35"/>
        <v>3627569.02</v>
      </c>
      <c r="R110" s="12">
        <f t="shared" si="35"/>
        <v>3015772.92</v>
      </c>
    </row>
    <row r="111" spans="1:18" x14ac:dyDescent="0.35">
      <c r="A111" s="8"/>
      <c r="B111" s="9" t="s">
        <v>83</v>
      </c>
      <c r="C111" s="10">
        <v>609</v>
      </c>
      <c r="D111" s="11">
        <v>8</v>
      </c>
      <c r="E111" s="11">
        <v>1</v>
      </c>
      <c r="F111" s="31"/>
      <c r="G111" s="31"/>
      <c r="H111" s="31"/>
      <c r="I111" s="31"/>
      <c r="J111" s="31"/>
      <c r="K111" s="31"/>
      <c r="L111" s="8"/>
      <c r="M111" s="12">
        <f t="shared" ref="M111:R111" si="36">M112+M124</f>
        <v>4150951.05</v>
      </c>
      <c r="N111" s="12">
        <f t="shared" si="36"/>
        <v>2637262.6100000003</v>
      </c>
      <c r="O111" s="12">
        <f t="shared" si="36"/>
        <v>2302748.08</v>
      </c>
      <c r="P111" s="12">
        <f t="shared" si="36"/>
        <v>1655667</v>
      </c>
      <c r="Q111" s="12">
        <f t="shared" si="36"/>
        <v>2267463.1</v>
      </c>
      <c r="R111" s="12">
        <f t="shared" si="36"/>
        <v>1655667</v>
      </c>
    </row>
    <row r="112" spans="1:18" ht="90" x14ac:dyDescent="0.35">
      <c r="A112" s="5"/>
      <c r="B112" s="9" t="s">
        <v>20</v>
      </c>
      <c r="C112" s="10">
        <v>609</v>
      </c>
      <c r="D112" s="11">
        <v>8</v>
      </c>
      <c r="E112" s="11">
        <v>1</v>
      </c>
      <c r="F112" s="31" t="s">
        <v>21</v>
      </c>
      <c r="G112" s="31"/>
      <c r="H112" s="31"/>
      <c r="I112" s="31"/>
      <c r="J112" s="31"/>
      <c r="K112" s="31"/>
      <c r="L112" s="8"/>
      <c r="M112" s="12">
        <f t="shared" ref="M112:R112" si="37">M113</f>
        <v>3111955.05</v>
      </c>
      <c r="N112" s="12">
        <f t="shared" si="37"/>
        <v>1598266.61</v>
      </c>
      <c r="O112" s="12">
        <f t="shared" si="37"/>
        <v>1263752.08</v>
      </c>
      <c r="P112" s="12">
        <f t="shared" si="37"/>
        <v>616671</v>
      </c>
      <c r="Q112" s="12">
        <f t="shared" si="37"/>
        <v>1228467.1000000001</v>
      </c>
      <c r="R112" s="12">
        <f t="shared" si="37"/>
        <v>616671</v>
      </c>
    </row>
    <row r="113" spans="1:18" ht="90" x14ac:dyDescent="0.35">
      <c r="A113" s="5"/>
      <c r="B113" s="9" t="s">
        <v>22</v>
      </c>
      <c r="C113" s="10">
        <v>609</v>
      </c>
      <c r="D113" s="11">
        <v>8</v>
      </c>
      <c r="E113" s="11">
        <v>1</v>
      </c>
      <c r="F113" s="31" t="s">
        <v>23</v>
      </c>
      <c r="G113" s="31"/>
      <c r="H113" s="31"/>
      <c r="I113" s="31"/>
      <c r="J113" s="31"/>
      <c r="K113" s="31"/>
      <c r="L113" s="8"/>
      <c r="M113" s="12">
        <f t="shared" ref="M113:R113" si="38">M114+M120</f>
        <v>3111955.05</v>
      </c>
      <c r="N113" s="12">
        <f t="shared" si="38"/>
        <v>1598266.61</v>
      </c>
      <c r="O113" s="12">
        <f t="shared" si="38"/>
        <v>1263752.08</v>
      </c>
      <c r="P113" s="12">
        <f t="shared" si="38"/>
        <v>616671</v>
      </c>
      <c r="Q113" s="12">
        <f t="shared" si="38"/>
        <v>1228467.1000000001</v>
      </c>
      <c r="R113" s="12">
        <f t="shared" si="38"/>
        <v>616671</v>
      </c>
    </row>
    <row r="114" spans="1:18" ht="54" x14ac:dyDescent="0.35">
      <c r="A114" s="8"/>
      <c r="B114" s="9" t="s">
        <v>49</v>
      </c>
      <c r="C114" s="10">
        <v>609</v>
      </c>
      <c r="D114" s="11">
        <v>8</v>
      </c>
      <c r="E114" s="11">
        <v>1</v>
      </c>
      <c r="F114" s="31" t="s">
        <v>50</v>
      </c>
      <c r="G114" s="31"/>
      <c r="H114" s="31"/>
      <c r="I114" s="31"/>
      <c r="J114" s="31"/>
      <c r="K114" s="31"/>
      <c r="L114" s="8"/>
      <c r="M114" s="12">
        <f t="shared" ref="M114:R114" si="39">M115</f>
        <v>1513688.44</v>
      </c>
      <c r="N114" s="12">
        <f t="shared" si="39"/>
        <v>0</v>
      </c>
      <c r="O114" s="12">
        <f t="shared" si="39"/>
        <v>647081.07999999996</v>
      </c>
      <c r="P114" s="12">
        <f t="shared" si="39"/>
        <v>0</v>
      </c>
      <c r="Q114" s="12">
        <f t="shared" si="39"/>
        <v>611796.1</v>
      </c>
      <c r="R114" s="12">
        <f t="shared" si="39"/>
        <v>0</v>
      </c>
    </row>
    <row r="115" spans="1:18" ht="36" x14ac:dyDescent="0.35">
      <c r="A115" s="8"/>
      <c r="B115" s="9" t="s">
        <v>51</v>
      </c>
      <c r="C115" s="10">
        <v>609</v>
      </c>
      <c r="D115" s="11">
        <v>8</v>
      </c>
      <c r="E115" s="11">
        <v>1</v>
      </c>
      <c r="F115" s="31" t="s">
        <v>52</v>
      </c>
      <c r="G115" s="31"/>
      <c r="H115" s="31"/>
      <c r="I115" s="31"/>
      <c r="J115" s="31"/>
      <c r="K115" s="31"/>
      <c r="L115" s="8"/>
      <c r="M115" s="12">
        <f t="shared" ref="M115:R115" si="40">SUM(M116,M118)</f>
        <v>1513688.44</v>
      </c>
      <c r="N115" s="12">
        <f t="shared" si="40"/>
        <v>0</v>
      </c>
      <c r="O115" s="12">
        <f t="shared" si="40"/>
        <v>647081.07999999996</v>
      </c>
      <c r="P115" s="12">
        <f t="shared" si="40"/>
        <v>0</v>
      </c>
      <c r="Q115" s="12">
        <f t="shared" si="40"/>
        <v>611796.1</v>
      </c>
      <c r="R115" s="12">
        <f t="shared" si="40"/>
        <v>0</v>
      </c>
    </row>
    <row r="116" spans="1:18" ht="72" x14ac:dyDescent="0.35">
      <c r="A116" s="8"/>
      <c r="B116" s="9" t="s">
        <v>31</v>
      </c>
      <c r="C116" s="10">
        <v>609</v>
      </c>
      <c r="D116" s="11">
        <v>8</v>
      </c>
      <c r="E116" s="11">
        <v>1</v>
      </c>
      <c r="F116" s="31" t="s">
        <v>52</v>
      </c>
      <c r="G116" s="31"/>
      <c r="H116" s="31"/>
      <c r="I116" s="31"/>
      <c r="J116" s="31"/>
      <c r="K116" s="31"/>
      <c r="L116" s="8">
        <v>200</v>
      </c>
      <c r="M116" s="12">
        <f t="shared" ref="M116:R116" si="41">M117</f>
        <v>1480688.44</v>
      </c>
      <c r="N116" s="12">
        <f t="shared" si="41"/>
        <v>0</v>
      </c>
      <c r="O116" s="12">
        <f t="shared" si="41"/>
        <v>614081.07999999996</v>
      </c>
      <c r="P116" s="12">
        <f t="shared" si="41"/>
        <v>0</v>
      </c>
      <c r="Q116" s="12">
        <f t="shared" si="41"/>
        <v>578796.1</v>
      </c>
      <c r="R116" s="12">
        <f t="shared" si="41"/>
        <v>0</v>
      </c>
    </row>
    <row r="117" spans="1:18" ht="72" x14ac:dyDescent="0.35">
      <c r="A117" s="8"/>
      <c r="B117" s="9" t="s">
        <v>32</v>
      </c>
      <c r="C117" s="10">
        <v>609</v>
      </c>
      <c r="D117" s="11">
        <v>8</v>
      </c>
      <c r="E117" s="11">
        <v>1</v>
      </c>
      <c r="F117" s="31" t="s">
        <v>52</v>
      </c>
      <c r="G117" s="31"/>
      <c r="H117" s="31"/>
      <c r="I117" s="31"/>
      <c r="J117" s="31"/>
      <c r="K117" s="31"/>
      <c r="L117" s="8">
        <v>240</v>
      </c>
      <c r="M117" s="12">
        <v>1480688.44</v>
      </c>
      <c r="N117" s="12">
        <v>0</v>
      </c>
      <c r="O117" s="12">
        <v>614081.07999999996</v>
      </c>
      <c r="P117" s="12">
        <v>0</v>
      </c>
      <c r="Q117" s="12">
        <v>578796.1</v>
      </c>
      <c r="R117" s="12">
        <v>0</v>
      </c>
    </row>
    <row r="118" spans="1:18" ht="36" x14ac:dyDescent="0.35">
      <c r="A118" s="8"/>
      <c r="B118" s="9" t="s">
        <v>33</v>
      </c>
      <c r="C118" s="10">
        <v>609</v>
      </c>
      <c r="D118" s="11">
        <v>8</v>
      </c>
      <c r="E118" s="11">
        <v>1</v>
      </c>
      <c r="F118" s="31" t="s">
        <v>52</v>
      </c>
      <c r="G118" s="31"/>
      <c r="H118" s="31"/>
      <c r="I118" s="31"/>
      <c r="J118" s="31"/>
      <c r="K118" s="31"/>
      <c r="L118" s="8">
        <v>800</v>
      </c>
      <c r="M118" s="12">
        <f t="shared" ref="M118:R118" si="42">M119</f>
        <v>33000</v>
      </c>
      <c r="N118" s="12">
        <f t="shared" si="42"/>
        <v>0</v>
      </c>
      <c r="O118" s="12">
        <f t="shared" si="42"/>
        <v>33000</v>
      </c>
      <c r="P118" s="12">
        <f t="shared" si="42"/>
        <v>0</v>
      </c>
      <c r="Q118" s="12">
        <f t="shared" si="42"/>
        <v>33000</v>
      </c>
      <c r="R118" s="12">
        <f t="shared" si="42"/>
        <v>0</v>
      </c>
    </row>
    <row r="119" spans="1:18" ht="36" x14ac:dyDescent="0.35">
      <c r="A119" s="8"/>
      <c r="B119" s="9" t="s">
        <v>34</v>
      </c>
      <c r="C119" s="10">
        <v>609</v>
      </c>
      <c r="D119" s="11">
        <v>8</v>
      </c>
      <c r="E119" s="11">
        <v>1</v>
      </c>
      <c r="F119" s="31" t="s">
        <v>52</v>
      </c>
      <c r="G119" s="31"/>
      <c r="H119" s="31"/>
      <c r="I119" s="31"/>
      <c r="J119" s="31"/>
      <c r="K119" s="31"/>
      <c r="L119" s="8">
        <v>850</v>
      </c>
      <c r="M119" s="12">
        <v>33000</v>
      </c>
      <c r="N119" s="12">
        <v>0</v>
      </c>
      <c r="O119" s="12">
        <v>33000</v>
      </c>
      <c r="P119" s="12">
        <v>0</v>
      </c>
      <c r="Q119" s="12">
        <v>33000</v>
      </c>
      <c r="R119" s="12">
        <v>0</v>
      </c>
    </row>
    <row r="120" spans="1:18" ht="72" x14ac:dyDescent="0.35">
      <c r="A120" s="8"/>
      <c r="B120" s="9" t="s">
        <v>53</v>
      </c>
      <c r="C120" s="10">
        <v>609</v>
      </c>
      <c r="D120" s="11">
        <v>8</v>
      </c>
      <c r="E120" s="11">
        <v>1</v>
      </c>
      <c r="F120" s="31" t="s">
        <v>54</v>
      </c>
      <c r="G120" s="31"/>
      <c r="H120" s="31"/>
      <c r="I120" s="31"/>
      <c r="J120" s="31"/>
      <c r="K120" s="31"/>
      <c r="L120" s="8"/>
      <c r="M120" s="12">
        <f t="shared" ref="M120:R120" si="43">M121</f>
        <v>1598266.61</v>
      </c>
      <c r="N120" s="12">
        <f t="shared" si="43"/>
        <v>1598266.61</v>
      </c>
      <c r="O120" s="12">
        <f t="shared" si="43"/>
        <v>616671</v>
      </c>
      <c r="P120" s="12">
        <f t="shared" si="43"/>
        <v>616671</v>
      </c>
      <c r="Q120" s="12">
        <f t="shared" si="43"/>
        <v>616671</v>
      </c>
      <c r="R120" s="12">
        <f t="shared" si="43"/>
        <v>616671</v>
      </c>
    </row>
    <row r="121" spans="1:18" ht="36" x14ac:dyDescent="0.35">
      <c r="A121" s="8"/>
      <c r="B121" s="9" t="s">
        <v>84</v>
      </c>
      <c r="C121" s="10">
        <v>609</v>
      </c>
      <c r="D121" s="11">
        <v>8</v>
      </c>
      <c r="E121" s="11">
        <v>1</v>
      </c>
      <c r="F121" s="31" t="s">
        <v>85</v>
      </c>
      <c r="G121" s="31"/>
      <c r="H121" s="31"/>
      <c r="I121" s="31"/>
      <c r="J121" s="31"/>
      <c r="K121" s="31"/>
      <c r="L121" s="8"/>
      <c r="M121" s="12">
        <v>1598266.61</v>
      </c>
      <c r="N121" s="12">
        <v>1598266.61</v>
      </c>
      <c r="O121" s="12">
        <f t="shared" ref="O121:R122" si="44">O122</f>
        <v>616671</v>
      </c>
      <c r="P121" s="12">
        <f t="shared" si="44"/>
        <v>616671</v>
      </c>
      <c r="Q121" s="12">
        <f t="shared" si="44"/>
        <v>616671</v>
      </c>
      <c r="R121" s="12">
        <f t="shared" si="44"/>
        <v>616671</v>
      </c>
    </row>
    <row r="122" spans="1:18" ht="72" x14ac:dyDescent="0.35">
      <c r="A122" s="8"/>
      <c r="B122" s="9" t="s">
        <v>57</v>
      </c>
      <c r="C122" s="10">
        <v>609</v>
      </c>
      <c r="D122" s="11">
        <v>8</v>
      </c>
      <c r="E122" s="11">
        <v>1</v>
      </c>
      <c r="F122" s="31" t="s">
        <v>85</v>
      </c>
      <c r="G122" s="31"/>
      <c r="H122" s="31"/>
      <c r="I122" s="31"/>
      <c r="J122" s="31"/>
      <c r="K122" s="31"/>
      <c r="L122" s="8">
        <v>200</v>
      </c>
      <c r="M122" s="12">
        <f>M123</f>
        <v>1598266.61</v>
      </c>
      <c r="N122" s="12">
        <f>N123</f>
        <v>1598266.61</v>
      </c>
      <c r="O122" s="12">
        <f t="shared" si="44"/>
        <v>616671</v>
      </c>
      <c r="P122" s="12">
        <f t="shared" si="44"/>
        <v>616671</v>
      </c>
      <c r="Q122" s="12">
        <f t="shared" si="44"/>
        <v>616671</v>
      </c>
      <c r="R122" s="12">
        <f t="shared" si="44"/>
        <v>616671</v>
      </c>
    </row>
    <row r="123" spans="1:18" ht="72" x14ac:dyDescent="0.35">
      <c r="A123" s="8"/>
      <c r="B123" s="9" t="s">
        <v>32</v>
      </c>
      <c r="C123" s="10">
        <v>609</v>
      </c>
      <c r="D123" s="11">
        <v>8</v>
      </c>
      <c r="E123" s="11">
        <v>1</v>
      </c>
      <c r="F123" s="31" t="s">
        <v>85</v>
      </c>
      <c r="G123" s="31"/>
      <c r="H123" s="31"/>
      <c r="I123" s="31"/>
      <c r="J123" s="31"/>
      <c r="K123" s="31"/>
      <c r="L123" s="8">
        <v>240</v>
      </c>
      <c r="M123" s="12">
        <v>1598266.61</v>
      </c>
      <c r="N123" s="12">
        <v>1598266.61</v>
      </c>
      <c r="O123" s="12">
        <v>616671</v>
      </c>
      <c r="P123" s="12">
        <v>616671</v>
      </c>
      <c r="Q123" s="12">
        <v>616671</v>
      </c>
      <c r="R123" s="12">
        <v>616671</v>
      </c>
    </row>
    <row r="124" spans="1:18" ht="252" x14ac:dyDescent="0.35">
      <c r="A124" s="5"/>
      <c r="B124" s="9" t="s">
        <v>36</v>
      </c>
      <c r="C124" s="10">
        <v>609</v>
      </c>
      <c r="D124" s="11">
        <v>8</v>
      </c>
      <c r="E124" s="11">
        <v>1</v>
      </c>
      <c r="F124" s="31" t="s">
        <v>37</v>
      </c>
      <c r="G124" s="31"/>
      <c r="H124" s="31"/>
      <c r="I124" s="31"/>
      <c r="J124" s="31"/>
      <c r="K124" s="31"/>
      <c r="L124" s="8"/>
      <c r="M124" s="12">
        <f t="shared" ref="M124:R126" si="45">M125</f>
        <v>1038996</v>
      </c>
      <c r="N124" s="12">
        <f t="shared" si="45"/>
        <v>1038996</v>
      </c>
      <c r="O124" s="12">
        <f t="shared" si="45"/>
        <v>1038996</v>
      </c>
      <c r="P124" s="12">
        <f t="shared" si="45"/>
        <v>1038996</v>
      </c>
      <c r="Q124" s="12">
        <f t="shared" si="45"/>
        <v>1038996</v>
      </c>
      <c r="R124" s="12">
        <f t="shared" si="45"/>
        <v>1038996</v>
      </c>
    </row>
    <row r="125" spans="1:18" ht="90" x14ac:dyDescent="0.35">
      <c r="A125" s="5"/>
      <c r="B125" s="9" t="s">
        <v>86</v>
      </c>
      <c r="C125" s="10">
        <v>609</v>
      </c>
      <c r="D125" s="11">
        <v>8</v>
      </c>
      <c r="E125" s="11">
        <v>1</v>
      </c>
      <c r="F125" s="31" t="s">
        <v>87</v>
      </c>
      <c r="G125" s="31"/>
      <c r="H125" s="31"/>
      <c r="I125" s="31"/>
      <c r="J125" s="31"/>
      <c r="K125" s="31"/>
      <c r="L125" s="8"/>
      <c r="M125" s="12">
        <f t="shared" si="45"/>
        <v>1038996</v>
      </c>
      <c r="N125" s="12">
        <f t="shared" si="45"/>
        <v>1038996</v>
      </c>
      <c r="O125" s="12">
        <f t="shared" si="45"/>
        <v>1038996</v>
      </c>
      <c r="P125" s="12">
        <f t="shared" si="45"/>
        <v>1038996</v>
      </c>
      <c r="Q125" s="12">
        <f t="shared" si="45"/>
        <v>1038996</v>
      </c>
      <c r="R125" s="12">
        <f t="shared" si="45"/>
        <v>1038996</v>
      </c>
    </row>
    <row r="126" spans="1:18" x14ac:dyDescent="0.35">
      <c r="A126" s="8"/>
      <c r="B126" s="9" t="s">
        <v>40</v>
      </c>
      <c r="C126" s="10">
        <v>609</v>
      </c>
      <c r="D126" s="11">
        <v>8</v>
      </c>
      <c r="E126" s="11">
        <v>1</v>
      </c>
      <c r="F126" s="31" t="s">
        <v>87</v>
      </c>
      <c r="G126" s="31"/>
      <c r="H126" s="31"/>
      <c r="I126" s="31"/>
      <c r="J126" s="31"/>
      <c r="K126" s="31"/>
      <c r="L126" s="8">
        <v>500</v>
      </c>
      <c r="M126" s="12">
        <f t="shared" si="45"/>
        <v>1038996</v>
      </c>
      <c r="N126" s="12">
        <f t="shared" si="45"/>
        <v>1038996</v>
      </c>
      <c r="O126" s="12">
        <f t="shared" si="45"/>
        <v>1038996</v>
      </c>
      <c r="P126" s="12">
        <f t="shared" si="45"/>
        <v>1038996</v>
      </c>
      <c r="Q126" s="12">
        <f t="shared" si="45"/>
        <v>1038996</v>
      </c>
      <c r="R126" s="12">
        <f t="shared" si="45"/>
        <v>1038996</v>
      </c>
    </row>
    <row r="127" spans="1:18" ht="36" x14ac:dyDescent="0.35">
      <c r="A127" s="8"/>
      <c r="B127" s="9" t="s">
        <v>41</v>
      </c>
      <c r="C127" s="10">
        <v>609</v>
      </c>
      <c r="D127" s="11">
        <v>8</v>
      </c>
      <c r="E127" s="11">
        <v>1</v>
      </c>
      <c r="F127" s="31" t="s">
        <v>87</v>
      </c>
      <c r="G127" s="31"/>
      <c r="H127" s="31"/>
      <c r="I127" s="31"/>
      <c r="J127" s="31"/>
      <c r="K127" s="31"/>
      <c r="L127" s="8">
        <v>540</v>
      </c>
      <c r="M127" s="12">
        <v>1038996</v>
      </c>
      <c r="N127" s="12">
        <v>1038996</v>
      </c>
      <c r="O127" s="12">
        <v>1038996</v>
      </c>
      <c r="P127" s="12">
        <v>1038996</v>
      </c>
      <c r="Q127" s="12">
        <v>1038996</v>
      </c>
      <c r="R127" s="12">
        <v>1038996</v>
      </c>
    </row>
    <row r="128" spans="1:18" ht="36" x14ac:dyDescent="0.35">
      <c r="A128" s="8"/>
      <c r="B128" s="9" t="s">
        <v>88</v>
      </c>
      <c r="C128" s="10">
        <v>609</v>
      </c>
      <c r="D128" s="11">
        <v>8</v>
      </c>
      <c r="E128" s="11">
        <v>4</v>
      </c>
      <c r="F128" s="26"/>
      <c r="G128" s="26"/>
      <c r="H128" s="26"/>
      <c r="I128" s="26"/>
      <c r="J128" s="26"/>
      <c r="K128" s="26"/>
      <c r="L128" s="8"/>
      <c r="M128" s="12">
        <f t="shared" ref="M128:R133" si="46">M129</f>
        <v>1127217.1000000001</v>
      </c>
      <c r="N128" s="12">
        <f t="shared" si="46"/>
        <v>1127217.1000000001</v>
      </c>
      <c r="O128" s="12">
        <f t="shared" si="46"/>
        <v>1360105.92</v>
      </c>
      <c r="P128" s="12">
        <f t="shared" si="46"/>
        <v>1360105.92</v>
      </c>
      <c r="Q128" s="12">
        <f t="shared" si="46"/>
        <v>1360105.92</v>
      </c>
      <c r="R128" s="12">
        <f t="shared" si="46"/>
        <v>1360105.92</v>
      </c>
    </row>
    <row r="129" spans="1:18" ht="90" x14ac:dyDescent="0.35">
      <c r="A129" s="8"/>
      <c r="B129" s="9" t="s">
        <v>20</v>
      </c>
      <c r="C129" s="10">
        <v>609</v>
      </c>
      <c r="D129" s="11">
        <v>8</v>
      </c>
      <c r="E129" s="11">
        <v>4</v>
      </c>
      <c r="F129" s="31" t="s">
        <v>21</v>
      </c>
      <c r="G129" s="31"/>
      <c r="H129" s="31"/>
      <c r="I129" s="31"/>
      <c r="J129" s="31"/>
      <c r="K129" s="31"/>
      <c r="L129" s="8"/>
      <c r="M129" s="12">
        <f t="shared" si="46"/>
        <v>1127217.1000000001</v>
      </c>
      <c r="N129" s="12">
        <f t="shared" si="46"/>
        <v>1127217.1000000001</v>
      </c>
      <c r="O129" s="12">
        <f t="shared" si="46"/>
        <v>1360105.92</v>
      </c>
      <c r="P129" s="12">
        <f t="shared" si="46"/>
        <v>1360105.92</v>
      </c>
      <c r="Q129" s="12">
        <f t="shared" si="46"/>
        <v>1360105.92</v>
      </c>
      <c r="R129" s="12">
        <f t="shared" si="46"/>
        <v>1360105.92</v>
      </c>
    </row>
    <row r="130" spans="1:18" ht="90" x14ac:dyDescent="0.35">
      <c r="A130" s="8"/>
      <c r="B130" s="9" t="s">
        <v>22</v>
      </c>
      <c r="C130" s="10">
        <v>609</v>
      </c>
      <c r="D130" s="11">
        <v>8</v>
      </c>
      <c r="E130" s="11">
        <v>4</v>
      </c>
      <c r="F130" s="31" t="s">
        <v>23</v>
      </c>
      <c r="G130" s="31"/>
      <c r="H130" s="31"/>
      <c r="I130" s="31"/>
      <c r="J130" s="31"/>
      <c r="K130" s="31"/>
      <c r="L130" s="8"/>
      <c r="M130" s="12">
        <f t="shared" si="46"/>
        <v>1127217.1000000001</v>
      </c>
      <c r="N130" s="12">
        <f t="shared" si="46"/>
        <v>1127217.1000000001</v>
      </c>
      <c r="O130" s="12">
        <f t="shared" si="46"/>
        <v>1360105.92</v>
      </c>
      <c r="P130" s="12">
        <f t="shared" si="46"/>
        <v>1360105.92</v>
      </c>
      <c r="Q130" s="12">
        <f t="shared" si="46"/>
        <v>1360105.92</v>
      </c>
      <c r="R130" s="12">
        <f t="shared" si="46"/>
        <v>1360105.92</v>
      </c>
    </row>
    <row r="131" spans="1:18" ht="252" x14ac:dyDescent="0.35">
      <c r="A131" s="8"/>
      <c r="B131" s="9" t="s">
        <v>36</v>
      </c>
      <c r="C131" s="10">
        <v>609</v>
      </c>
      <c r="D131" s="11">
        <v>8</v>
      </c>
      <c r="E131" s="11">
        <v>4</v>
      </c>
      <c r="F131" s="31" t="s">
        <v>37</v>
      </c>
      <c r="G131" s="31"/>
      <c r="H131" s="31"/>
      <c r="I131" s="31"/>
      <c r="J131" s="31"/>
      <c r="K131" s="31"/>
      <c r="L131" s="8"/>
      <c r="M131" s="12">
        <f t="shared" si="46"/>
        <v>1127217.1000000001</v>
      </c>
      <c r="N131" s="12">
        <f t="shared" si="46"/>
        <v>1127217.1000000001</v>
      </c>
      <c r="O131" s="12">
        <f t="shared" si="46"/>
        <v>1360105.92</v>
      </c>
      <c r="P131" s="12">
        <f t="shared" si="46"/>
        <v>1360105.92</v>
      </c>
      <c r="Q131" s="12">
        <f t="shared" si="46"/>
        <v>1360105.92</v>
      </c>
      <c r="R131" s="12">
        <f t="shared" si="46"/>
        <v>1360105.92</v>
      </c>
    </row>
    <row r="132" spans="1:18" ht="90" x14ac:dyDescent="0.35">
      <c r="A132" s="5"/>
      <c r="B132" s="9" t="s">
        <v>86</v>
      </c>
      <c r="C132" s="10">
        <v>609</v>
      </c>
      <c r="D132" s="11">
        <v>8</v>
      </c>
      <c r="E132" s="11">
        <v>4</v>
      </c>
      <c r="F132" s="31" t="s">
        <v>87</v>
      </c>
      <c r="G132" s="31"/>
      <c r="H132" s="31"/>
      <c r="I132" s="31"/>
      <c r="J132" s="31"/>
      <c r="K132" s="31"/>
      <c r="L132" s="8"/>
      <c r="M132" s="12">
        <f t="shared" si="46"/>
        <v>1127217.1000000001</v>
      </c>
      <c r="N132" s="12">
        <f t="shared" si="46"/>
        <v>1127217.1000000001</v>
      </c>
      <c r="O132" s="12">
        <f t="shared" si="46"/>
        <v>1360105.92</v>
      </c>
      <c r="P132" s="12">
        <f t="shared" si="46"/>
        <v>1360105.92</v>
      </c>
      <c r="Q132" s="12">
        <f t="shared" si="46"/>
        <v>1360105.92</v>
      </c>
      <c r="R132" s="12">
        <f t="shared" si="46"/>
        <v>1360105.92</v>
      </c>
    </row>
    <row r="133" spans="1:18" x14ac:dyDescent="0.35">
      <c r="A133" s="8"/>
      <c r="B133" s="9" t="s">
        <v>40</v>
      </c>
      <c r="C133" s="10">
        <v>609</v>
      </c>
      <c r="D133" s="11">
        <v>8</v>
      </c>
      <c r="E133" s="11">
        <v>4</v>
      </c>
      <c r="F133" s="31" t="s">
        <v>87</v>
      </c>
      <c r="G133" s="31"/>
      <c r="H133" s="31"/>
      <c r="I133" s="31"/>
      <c r="J133" s="31"/>
      <c r="K133" s="31"/>
      <c r="L133" s="8">
        <v>500</v>
      </c>
      <c r="M133" s="12">
        <f t="shared" si="46"/>
        <v>1127217.1000000001</v>
      </c>
      <c r="N133" s="12">
        <f t="shared" si="46"/>
        <v>1127217.1000000001</v>
      </c>
      <c r="O133" s="12">
        <f t="shared" si="46"/>
        <v>1360105.92</v>
      </c>
      <c r="P133" s="12">
        <f t="shared" si="46"/>
        <v>1360105.92</v>
      </c>
      <c r="Q133" s="12">
        <f t="shared" si="46"/>
        <v>1360105.92</v>
      </c>
      <c r="R133" s="12">
        <f t="shared" si="46"/>
        <v>1360105.92</v>
      </c>
    </row>
    <row r="134" spans="1:18" ht="36" x14ac:dyDescent="0.35">
      <c r="A134" s="8"/>
      <c r="B134" s="9" t="s">
        <v>41</v>
      </c>
      <c r="C134" s="10">
        <v>609</v>
      </c>
      <c r="D134" s="11">
        <v>8</v>
      </c>
      <c r="E134" s="11">
        <v>4</v>
      </c>
      <c r="F134" s="31" t="s">
        <v>87</v>
      </c>
      <c r="G134" s="31"/>
      <c r="H134" s="31"/>
      <c r="I134" s="31"/>
      <c r="J134" s="31"/>
      <c r="K134" s="31"/>
      <c r="L134" s="8">
        <v>540</v>
      </c>
      <c r="M134" s="12">
        <v>1127217.1000000001</v>
      </c>
      <c r="N134" s="12">
        <v>1127217.1000000001</v>
      </c>
      <c r="O134" s="12">
        <v>1360105.92</v>
      </c>
      <c r="P134" s="12">
        <v>1360105.92</v>
      </c>
      <c r="Q134" s="12">
        <v>1360105.92</v>
      </c>
      <c r="R134" s="12">
        <v>1360105.92</v>
      </c>
    </row>
    <row r="135" spans="1:18" x14ac:dyDescent="0.35">
      <c r="A135" s="8"/>
      <c r="B135" s="9" t="s">
        <v>89</v>
      </c>
      <c r="C135" s="10">
        <v>609</v>
      </c>
      <c r="D135" s="11">
        <v>10</v>
      </c>
      <c r="E135" s="11">
        <v>0</v>
      </c>
      <c r="F135" s="26"/>
      <c r="G135" s="26"/>
      <c r="H135" s="26"/>
      <c r="I135" s="26"/>
      <c r="J135" s="26"/>
      <c r="K135" s="26"/>
      <c r="L135" s="8"/>
      <c r="M135" s="12">
        <f t="shared" ref="M135:R138" si="47">M136</f>
        <v>113888.32000000001</v>
      </c>
      <c r="N135" s="12">
        <f t="shared" si="47"/>
        <v>0</v>
      </c>
      <c r="O135" s="12">
        <f t="shared" si="47"/>
        <v>90807.96</v>
      </c>
      <c r="P135" s="12">
        <f t="shared" si="47"/>
        <v>0</v>
      </c>
      <c r="Q135" s="12">
        <f t="shared" si="47"/>
        <v>90807.96</v>
      </c>
      <c r="R135" s="12">
        <f t="shared" si="47"/>
        <v>0</v>
      </c>
    </row>
    <row r="136" spans="1:18" x14ac:dyDescent="0.35">
      <c r="A136" s="8"/>
      <c r="B136" s="9" t="s">
        <v>90</v>
      </c>
      <c r="C136" s="10">
        <v>609</v>
      </c>
      <c r="D136" s="11">
        <v>10</v>
      </c>
      <c r="E136" s="11">
        <v>1</v>
      </c>
      <c r="F136" s="26"/>
      <c r="G136" s="26"/>
      <c r="H136" s="26"/>
      <c r="I136" s="26"/>
      <c r="J136" s="26"/>
      <c r="K136" s="26"/>
      <c r="L136" s="8"/>
      <c r="M136" s="12">
        <f t="shared" si="47"/>
        <v>113888.32000000001</v>
      </c>
      <c r="N136" s="12">
        <f t="shared" si="47"/>
        <v>0</v>
      </c>
      <c r="O136" s="12">
        <f t="shared" si="47"/>
        <v>90807.96</v>
      </c>
      <c r="P136" s="12">
        <f t="shared" si="47"/>
        <v>0</v>
      </c>
      <c r="Q136" s="12">
        <f t="shared" si="47"/>
        <v>90807.96</v>
      </c>
      <c r="R136" s="12">
        <f t="shared" si="47"/>
        <v>0</v>
      </c>
    </row>
    <row r="137" spans="1:18" ht="90" x14ac:dyDescent="0.35">
      <c r="A137" s="8"/>
      <c r="B137" s="9" t="s">
        <v>20</v>
      </c>
      <c r="C137" s="10">
        <v>609</v>
      </c>
      <c r="D137" s="11">
        <v>10</v>
      </c>
      <c r="E137" s="11">
        <v>1</v>
      </c>
      <c r="F137" s="31" t="s">
        <v>21</v>
      </c>
      <c r="G137" s="31"/>
      <c r="H137" s="31"/>
      <c r="I137" s="31"/>
      <c r="J137" s="31"/>
      <c r="K137" s="31"/>
      <c r="L137" s="8"/>
      <c r="M137" s="12">
        <f t="shared" si="47"/>
        <v>113888.32000000001</v>
      </c>
      <c r="N137" s="12">
        <f t="shared" si="47"/>
        <v>0</v>
      </c>
      <c r="O137" s="12">
        <f t="shared" si="47"/>
        <v>90807.96</v>
      </c>
      <c r="P137" s="12">
        <f t="shared" si="47"/>
        <v>0</v>
      </c>
      <c r="Q137" s="12">
        <f t="shared" si="47"/>
        <v>90807.96</v>
      </c>
      <c r="R137" s="12">
        <f t="shared" si="47"/>
        <v>0</v>
      </c>
    </row>
    <row r="138" spans="1:18" ht="90" x14ac:dyDescent="0.35">
      <c r="A138" s="8"/>
      <c r="B138" s="9" t="s">
        <v>22</v>
      </c>
      <c r="C138" s="10">
        <v>609</v>
      </c>
      <c r="D138" s="11">
        <v>10</v>
      </c>
      <c r="E138" s="11">
        <v>1</v>
      </c>
      <c r="F138" s="31" t="s">
        <v>23</v>
      </c>
      <c r="G138" s="31"/>
      <c r="H138" s="31"/>
      <c r="I138" s="31"/>
      <c r="J138" s="31"/>
      <c r="K138" s="31"/>
      <c r="L138" s="8"/>
      <c r="M138" s="12">
        <f t="shared" si="47"/>
        <v>113888.32000000001</v>
      </c>
      <c r="N138" s="12">
        <f t="shared" si="47"/>
        <v>0</v>
      </c>
      <c r="O138" s="12">
        <f t="shared" si="47"/>
        <v>90807.96</v>
      </c>
      <c r="P138" s="12">
        <f t="shared" si="47"/>
        <v>0</v>
      </c>
      <c r="Q138" s="12">
        <f t="shared" si="47"/>
        <v>90807.96</v>
      </c>
      <c r="R138" s="12">
        <f t="shared" si="47"/>
        <v>0</v>
      </c>
    </row>
    <row r="139" spans="1:18" ht="36" x14ac:dyDescent="0.35">
      <c r="A139" s="5"/>
      <c r="B139" s="9" t="s">
        <v>91</v>
      </c>
      <c r="C139" s="10">
        <v>609</v>
      </c>
      <c r="D139" s="11">
        <v>10</v>
      </c>
      <c r="E139" s="11">
        <v>1</v>
      </c>
      <c r="F139" s="31" t="s">
        <v>92</v>
      </c>
      <c r="G139" s="31"/>
      <c r="H139" s="31"/>
      <c r="I139" s="31"/>
      <c r="J139" s="31"/>
      <c r="K139" s="31"/>
      <c r="L139" s="8"/>
      <c r="M139" s="12">
        <f t="shared" ref="M139:R139" si="48">M141</f>
        <v>113888.32000000001</v>
      </c>
      <c r="N139" s="12">
        <f t="shared" si="48"/>
        <v>0</v>
      </c>
      <c r="O139" s="12">
        <f t="shared" si="48"/>
        <v>90807.96</v>
      </c>
      <c r="P139" s="12">
        <f t="shared" si="48"/>
        <v>0</v>
      </c>
      <c r="Q139" s="12">
        <f t="shared" si="48"/>
        <v>90807.96</v>
      </c>
      <c r="R139" s="12">
        <f t="shared" si="48"/>
        <v>0</v>
      </c>
    </row>
    <row r="140" spans="1:18" ht="36" x14ac:dyDescent="0.35">
      <c r="A140" s="5"/>
      <c r="B140" s="9" t="s">
        <v>93</v>
      </c>
      <c r="C140" s="10">
        <v>609</v>
      </c>
      <c r="D140" s="11">
        <v>10</v>
      </c>
      <c r="E140" s="11">
        <v>1</v>
      </c>
      <c r="F140" s="31" t="s">
        <v>94</v>
      </c>
      <c r="G140" s="31"/>
      <c r="H140" s="31"/>
      <c r="I140" s="31"/>
      <c r="J140" s="31"/>
      <c r="K140" s="31"/>
      <c r="L140" s="8"/>
      <c r="M140" s="12">
        <f t="shared" ref="M140:R141" si="49">M141</f>
        <v>113888.32000000001</v>
      </c>
      <c r="N140" s="12">
        <f t="shared" si="49"/>
        <v>0</v>
      </c>
      <c r="O140" s="12">
        <f t="shared" si="49"/>
        <v>90807.96</v>
      </c>
      <c r="P140" s="12">
        <f t="shared" si="49"/>
        <v>0</v>
      </c>
      <c r="Q140" s="12">
        <f t="shared" si="49"/>
        <v>90807.96</v>
      </c>
      <c r="R140" s="12">
        <f t="shared" si="49"/>
        <v>0</v>
      </c>
    </row>
    <row r="141" spans="1:18" ht="36" x14ac:dyDescent="0.35">
      <c r="A141" s="8"/>
      <c r="B141" s="9" t="s">
        <v>95</v>
      </c>
      <c r="C141" s="10">
        <v>609</v>
      </c>
      <c r="D141" s="11">
        <v>10</v>
      </c>
      <c r="E141" s="11">
        <v>1</v>
      </c>
      <c r="F141" s="31" t="s">
        <v>94</v>
      </c>
      <c r="G141" s="31"/>
      <c r="H141" s="31"/>
      <c r="I141" s="31"/>
      <c r="J141" s="31"/>
      <c r="K141" s="31"/>
      <c r="L141" s="8">
        <v>300</v>
      </c>
      <c r="M141" s="12">
        <f t="shared" si="49"/>
        <v>113888.32000000001</v>
      </c>
      <c r="N141" s="12">
        <f t="shared" si="49"/>
        <v>0</v>
      </c>
      <c r="O141" s="12">
        <f t="shared" si="49"/>
        <v>90807.96</v>
      </c>
      <c r="P141" s="12">
        <f t="shared" si="49"/>
        <v>0</v>
      </c>
      <c r="Q141" s="12">
        <f t="shared" si="49"/>
        <v>90807.96</v>
      </c>
      <c r="R141" s="12">
        <f t="shared" si="49"/>
        <v>0</v>
      </c>
    </row>
    <row r="142" spans="1:18" ht="54" x14ac:dyDescent="0.35">
      <c r="A142" s="8"/>
      <c r="B142" s="9" t="s">
        <v>96</v>
      </c>
      <c r="C142" s="10">
        <v>609</v>
      </c>
      <c r="D142" s="11">
        <v>10</v>
      </c>
      <c r="E142" s="11">
        <v>1</v>
      </c>
      <c r="F142" s="31" t="s">
        <v>94</v>
      </c>
      <c r="G142" s="31"/>
      <c r="H142" s="31"/>
      <c r="I142" s="31"/>
      <c r="J142" s="31"/>
      <c r="K142" s="31"/>
      <c r="L142" s="8">
        <v>310</v>
      </c>
      <c r="M142" s="12">
        <v>113888.32000000001</v>
      </c>
      <c r="N142" s="12">
        <v>0</v>
      </c>
      <c r="O142" s="12">
        <v>90807.96</v>
      </c>
      <c r="P142" s="12">
        <v>0</v>
      </c>
      <c r="Q142" s="12">
        <v>90807.96</v>
      </c>
      <c r="R142" s="12">
        <v>0</v>
      </c>
    </row>
    <row r="143" spans="1:18" x14ac:dyDescent="0.35">
      <c r="A143" s="8"/>
      <c r="B143" s="9" t="s">
        <v>97</v>
      </c>
      <c r="C143" s="10">
        <v>609</v>
      </c>
      <c r="D143" s="11">
        <v>11</v>
      </c>
      <c r="E143" s="11">
        <v>0</v>
      </c>
      <c r="F143" s="26"/>
      <c r="G143" s="26"/>
      <c r="H143" s="26"/>
      <c r="I143" s="26"/>
      <c r="J143" s="26"/>
      <c r="K143" s="26"/>
      <c r="L143" s="8"/>
      <c r="M143" s="12">
        <f t="shared" ref="M143:R149" si="50">M144</f>
        <v>102585.5</v>
      </c>
      <c r="N143" s="12">
        <f t="shared" si="50"/>
        <v>0</v>
      </c>
      <c r="O143" s="12">
        <f t="shared" si="50"/>
        <v>0</v>
      </c>
      <c r="P143" s="12">
        <f t="shared" si="50"/>
        <v>0</v>
      </c>
      <c r="Q143" s="12">
        <f t="shared" si="50"/>
        <v>0</v>
      </c>
      <c r="R143" s="12">
        <f t="shared" si="50"/>
        <v>0</v>
      </c>
    </row>
    <row r="144" spans="1:18" x14ac:dyDescent="0.35">
      <c r="A144" s="8"/>
      <c r="B144" s="9" t="s">
        <v>98</v>
      </c>
      <c r="C144" s="10">
        <v>609</v>
      </c>
      <c r="D144" s="11">
        <v>11</v>
      </c>
      <c r="E144" s="11">
        <v>1</v>
      </c>
      <c r="F144" s="26"/>
      <c r="G144" s="26"/>
      <c r="H144" s="26"/>
      <c r="I144" s="26"/>
      <c r="J144" s="26"/>
      <c r="K144" s="26"/>
      <c r="L144" s="8"/>
      <c r="M144" s="12">
        <f t="shared" si="50"/>
        <v>102585.5</v>
      </c>
      <c r="N144" s="12">
        <f t="shared" si="50"/>
        <v>0</v>
      </c>
      <c r="O144" s="12">
        <f t="shared" si="50"/>
        <v>0</v>
      </c>
      <c r="P144" s="12">
        <f t="shared" si="50"/>
        <v>0</v>
      </c>
      <c r="Q144" s="12">
        <f t="shared" si="50"/>
        <v>0</v>
      </c>
      <c r="R144" s="12">
        <f t="shared" si="50"/>
        <v>0</v>
      </c>
    </row>
    <row r="145" spans="1:18" ht="90" x14ac:dyDescent="0.35">
      <c r="A145" s="8"/>
      <c r="B145" s="9" t="s">
        <v>20</v>
      </c>
      <c r="C145" s="10">
        <v>609</v>
      </c>
      <c r="D145" s="11">
        <v>11</v>
      </c>
      <c r="E145" s="11">
        <v>1</v>
      </c>
      <c r="F145" s="31" t="s">
        <v>21</v>
      </c>
      <c r="G145" s="31"/>
      <c r="H145" s="31"/>
      <c r="I145" s="31"/>
      <c r="J145" s="31"/>
      <c r="K145" s="31"/>
      <c r="L145" s="8"/>
      <c r="M145" s="12">
        <f t="shared" si="50"/>
        <v>102585.5</v>
      </c>
      <c r="N145" s="12">
        <f t="shared" si="50"/>
        <v>0</v>
      </c>
      <c r="O145" s="12">
        <f t="shared" si="50"/>
        <v>0</v>
      </c>
      <c r="P145" s="12">
        <f t="shared" si="50"/>
        <v>0</v>
      </c>
      <c r="Q145" s="12">
        <f t="shared" si="50"/>
        <v>0</v>
      </c>
      <c r="R145" s="12">
        <f t="shared" si="50"/>
        <v>0</v>
      </c>
    </row>
    <row r="146" spans="1:18" ht="90" x14ac:dyDescent="0.35">
      <c r="A146" s="8"/>
      <c r="B146" s="9" t="s">
        <v>22</v>
      </c>
      <c r="C146" s="10">
        <v>609</v>
      </c>
      <c r="D146" s="11">
        <v>11</v>
      </c>
      <c r="E146" s="11">
        <v>1</v>
      </c>
      <c r="F146" s="31" t="s">
        <v>23</v>
      </c>
      <c r="G146" s="31"/>
      <c r="H146" s="31"/>
      <c r="I146" s="31"/>
      <c r="J146" s="31"/>
      <c r="K146" s="31"/>
      <c r="L146" s="8"/>
      <c r="M146" s="12">
        <f t="shared" si="50"/>
        <v>102585.5</v>
      </c>
      <c r="N146" s="12">
        <f t="shared" si="50"/>
        <v>0</v>
      </c>
      <c r="O146" s="12">
        <f t="shared" si="50"/>
        <v>0</v>
      </c>
      <c r="P146" s="12">
        <f t="shared" si="50"/>
        <v>0</v>
      </c>
      <c r="Q146" s="12">
        <f t="shared" si="50"/>
        <v>0</v>
      </c>
      <c r="R146" s="12">
        <f t="shared" si="50"/>
        <v>0</v>
      </c>
    </row>
    <row r="147" spans="1:18" ht="54" x14ac:dyDescent="0.35">
      <c r="A147" s="8"/>
      <c r="B147" s="9" t="s">
        <v>49</v>
      </c>
      <c r="C147" s="10">
        <v>609</v>
      </c>
      <c r="D147" s="11">
        <v>11</v>
      </c>
      <c r="E147" s="11">
        <v>1</v>
      </c>
      <c r="F147" s="31" t="s">
        <v>50</v>
      </c>
      <c r="G147" s="31"/>
      <c r="H147" s="31"/>
      <c r="I147" s="31"/>
      <c r="J147" s="31"/>
      <c r="K147" s="31"/>
      <c r="L147" s="8"/>
      <c r="M147" s="12">
        <f t="shared" si="50"/>
        <v>102585.5</v>
      </c>
      <c r="N147" s="12">
        <f t="shared" si="50"/>
        <v>0</v>
      </c>
      <c r="O147" s="12">
        <f t="shared" si="50"/>
        <v>0</v>
      </c>
      <c r="P147" s="12">
        <f t="shared" si="50"/>
        <v>0</v>
      </c>
      <c r="Q147" s="12">
        <f t="shared" si="50"/>
        <v>0</v>
      </c>
      <c r="R147" s="12">
        <f t="shared" si="50"/>
        <v>0</v>
      </c>
    </row>
    <row r="148" spans="1:18" ht="36" x14ac:dyDescent="0.35">
      <c r="A148" s="8"/>
      <c r="B148" s="9" t="s">
        <v>51</v>
      </c>
      <c r="C148" s="10">
        <v>609</v>
      </c>
      <c r="D148" s="11">
        <v>11</v>
      </c>
      <c r="E148" s="11">
        <v>1</v>
      </c>
      <c r="F148" s="31" t="s">
        <v>52</v>
      </c>
      <c r="G148" s="31"/>
      <c r="H148" s="31"/>
      <c r="I148" s="31"/>
      <c r="J148" s="31"/>
      <c r="K148" s="31"/>
      <c r="L148" s="8"/>
      <c r="M148" s="12">
        <f t="shared" si="50"/>
        <v>102585.5</v>
      </c>
      <c r="N148" s="12">
        <f t="shared" si="50"/>
        <v>0</v>
      </c>
      <c r="O148" s="12">
        <f t="shared" si="50"/>
        <v>0</v>
      </c>
      <c r="P148" s="12">
        <f t="shared" si="50"/>
        <v>0</v>
      </c>
      <c r="Q148" s="12">
        <f t="shared" si="50"/>
        <v>0</v>
      </c>
      <c r="R148" s="12">
        <f t="shared" si="50"/>
        <v>0</v>
      </c>
    </row>
    <row r="149" spans="1:18" ht="72" x14ac:dyDescent="0.35">
      <c r="A149" s="8"/>
      <c r="B149" s="9" t="s">
        <v>31</v>
      </c>
      <c r="C149" s="10">
        <v>609</v>
      </c>
      <c r="D149" s="11">
        <v>11</v>
      </c>
      <c r="E149" s="11">
        <v>1</v>
      </c>
      <c r="F149" s="31" t="s">
        <v>52</v>
      </c>
      <c r="G149" s="31"/>
      <c r="H149" s="31"/>
      <c r="I149" s="31"/>
      <c r="J149" s="31"/>
      <c r="K149" s="31"/>
      <c r="L149" s="8">
        <v>200</v>
      </c>
      <c r="M149" s="12">
        <f t="shared" si="50"/>
        <v>102585.5</v>
      </c>
      <c r="N149" s="12">
        <f t="shared" si="50"/>
        <v>0</v>
      </c>
      <c r="O149" s="12">
        <f t="shared" si="50"/>
        <v>0</v>
      </c>
      <c r="P149" s="12">
        <f t="shared" si="50"/>
        <v>0</v>
      </c>
      <c r="Q149" s="12">
        <f t="shared" si="50"/>
        <v>0</v>
      </c>
      <c r="R149" s="12">
        <f t="shared" si="50"/>
        <v>0</v>
      </c>
    </row>
    <row r="150" spans="1:18" ht="72" x14ac:dyDescent="0.35">
      <c r="A150" s="8"/>
      <c r="B150" s="9" t="s">
        <v>32</v>
      </c>
      <c r="C150" s="10">
        <v>609</v>
      </c>
      <c r="D150" s="11">
        <v>11</v>
      </c>
      <c r="E150" s="11">
        <v>1</v>
      </c>
      <c r="F150" s="31" t="s">
        <v>52</v>
      </c>
      <c r="G150" s="31"/>
      <c r="H150" s="31"/>
      <c r="I150" s="31"/>
      <c r="J150" s="31"/>
      <c r="K150" s="31"/>
      <c r="L150" s="8">
        <v>240</v>
      </c>
      <c r="M150" s="12">
        <v>102585.5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</row>
    <row r="151" spans="1:18" ht="30.75" customHeight="1" x14ac:dyDescent="0.35">
      <c r="A151" s="15"/>
      <c r="B151" s="32" t="s">
        <v>14</v>
      </c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12">
        <f t="shared" ref="M151:R151" si="51">SUM(M12,M64,M76,M110,M135,M143,M56,M102)</f>
        <v>14805160.789999999</v>
      </c>
      <c r="N151" s="12">
        <f t="shared" si="51"/>
        <v>5244187.82</v>
      </c>
      <c r="O151" s="12">
        <f t="shared" si="51"/>
        <v>7760196.8999999994</v>
      </c>
      <c r="P151" s="12">
        <f t="shared" si="51"/>
        <v>3244235.92</v>
      </c>
      <c r="Q151" s="12">
        <f t="shared" si="51"/>
        <v>7710984.9199999999</v>
      </c>
      <c r="R151" s="12">
        <f t="shared" si="51"/>
        <v>3265943.92</v>
      </c>
    </row>
  </sheetData>
  <mergeCells count="155">
    <mergeCell ref="F145:K145"/>
    <mergeCell ref="F146:K146"/>
    <mergeCell ref="F147:K147"/>
    <mergeCell ref="F148:K148"/>
    <mergeCell ref="F149:K149"/>
    <mergeCell ref="F150:K150"/>
    <mergeCell ref="B151:L151"/>
    <mergeCell ref="O1:R1"/>
    <mergeCell ref="F136:K136"/>
    <mergeCell ref="F137:K137"/>
    <mergeCell ref="F138:K138"/>
    <mergeCell ref="F139:K139"/>
    <mergeCell ref="F140:K140"/>
    <mergeCell ref="F141:K141"/>
    <mergeCell ref="F142:K142"/>
    <mergeCell ref="F143:K143"/>
    <mergeCell ref="F144:K144"/>
    <mergeCell ref="F127:K127"/>
    <mergeCell ref="F128:K128"/>
    <mergeCell ref="F129:K129"/>
    <mergeCell ref="F130:K130"/>
    <mergeCell ref="F131:K131"/>
    <mergeCell ref="F132:K132"/>
    <mergeCell ref="F133:K133"/>
    <mergeCell ref="F134:K134"/>
    <mergeCell ref="F135:K135"/>
    <mergeCell ref="F118:K118"/>
    <mergeCell ref="F119:K119"/>
    <mergeCell ref="F120:K120"/>
    <mergeCell ref="F121:K121"/>
    <mergeCell ref="F122:K122"/>
    <mergeCell ref="F123:K123"/>
    <mergeCell ref="F124:K124"/>
    <mergeCell ref="F125:K125"/>
    <mergeCell ref="F126:K126"/>
    <mergeCell ref="F109:K109"/>
    <mergeCell ref="F110:K110"/>
    <mergeCell ref="F111:K111"/>
    <mergeCell ref="F112:K112"/>
    <mergeCell ref="F113:K113"/>
    <mergeCell ref="F114:K114"/>
    <mergeCell ref="F115:K115"/>
    <mergeCell ref="F116:K116"/>
    <mergeCell ref="F117:K117"/>
    <mergeCell ref="F100:K100"/>
    <mergeCell ref="F101:K101"/>
    <mergeCell ref="F102:K102"/>
    <mergeCell ref="F103:K103"/>
    <mergeCell ref="F104:K104"/>
    <mergeCell ref="F105:K105"/>
    <mergeCell ref="F106:K106"/>
    <mergeCell ref="F107:K107"/>
    <mergeCell ref="F108:K108"/>
    <mergeCell ref="F91:K91"/>
    <mergeCell ref="F92:K92"/>
    <mergeCell ref="F93:K93"/>
    <mergeCell ref="F94:K94"/>
    <mergeCell ref="F95:K95"/>
    <mergeCell ref="F96:K96"/>
    <mergeCell ref="F97:K97"/>
    <mergeCell ref="F98:K98"/>
    <mergeCell ref="F99:K99"/>
    <mergeCell ref="F82:K82"/>
    <mergeCell ref="F83:K83"/>
    <mergeCell ref="F84:K84"/>
    <mergeCell ref="F85:K85"/>
    <mergeCell ref="F86:K86"/>
    <mergeCell ref="F87:K87"/>
    <mergeCell ref="F88:K88"/>
    <mergeCell ref="F89:K89"/>
    <mergeCell ref="F90:K90"/>
    <mergeCell ref="F73:K73"/>
    <mergeCell ref="F74:K74"/>
    <mergeCell ref="F75:K75"/>
    <mergeCell ref="F76:K76"/>
    <mergeCell ref="F77:K77"/>
    <mergeCell ref="F78:K78"/>
    <mergeCell ref="F79:K79"/>
    <mergeCell ref="F80:K80"/>
    <mergeCell ref="F81:K81"/>
    <mergeCell ref="F64:K64"/>
    <mergeCell ref="F65:K65"/>
    <mergeCell ref="F66:K66"/>
    <mergeCell ref="F67:K67"/>
    <mergeCell ref="F68:K68"/>
    <mergeCell ref="F69:K69"/>
    <mergeCell ref="F70:K70"/>
    <mergeCell ref="F71:K71"/>
    <mergeCell ref="F72:K72"/>
    <mergeCell ref="F55:K55"/>
    <mergeCell ref="F56:K56"/>
    <mergeCell ref="F57:K57"/>
    <mergeCell ref="F58:K58"/>
    <mergeCell ref="F59:K59"/>
    <mergeCell ref="F60:K60"/>
    <mergeCell ref="F61:K61"/>
    <mergeCell ref="F62:K62"/>
    <mergeCell ref="F63:K63"/>
    <mergeCell ref="F46:K46"/>
    <mergeCell ref="F47:K47"/>
    <mergeCell ref="F48:K48"/>
    <mergeCell ref="F49:K49"/>
    <mergeCell ref="F50:K50"/>
    <mergeCell ref="F51:K51"/>
    <mergeCell ref="F52:K52"/>
    <mergeCell ref="F53:K53"/>
    <mergeCell ref="F54:K54"/>
    <mergeCell ref="F37:K37"/>
    <mergeCell ref="F38:K38"/>
    <mergeCell ref="F39:K39"/>
    <mergeCell ref="F40:K40"/>
    <mergeCell ref="F41:K41"/>
    <mergeCell ref="F42:K42"/>
    <mergeCell ref="F43:K43"/>
    <mergeCell ref="F44:K44"/>
    <mergeCell ref="F45:K45"/>
    <mergeCell ref="F28:K28"/>
    <mergeCell ref="F29:K29"/>
    <mergeCell ref="F30:K30"/>
    <mergeCell ref="F31:K31"/>
    <mergeCell ref="F32:K32"/>
    <mergeCell ref="F33:K33"/>
    <mergeCell ref="F34:K34"/>
    <mergeCell ref="F35:K35"/>
    <mergeCell ref="F36:K36"/>
    <mergeCell ref="F19:K19"/>
    <mergeCell ref="F20:K20"/>
    <mergeCell ref="F21:K21"/>
    <mergeCell ref="F22:K22"/>
    <mergeCell ref="F23:K23"/>
    <mergeCell ref="F24:K24"/>
    <mergeCell ref="F25:K25"/>
    <mergeCell ref="F26:K26"/>
    <mergeCell ref="F27:K27"/>
    <mergeCell ref="F10:K10"/>
    <mergeCell ref="F11:K11"/>
    <mergeCell ref="F12:K12"/>
    <mergeCell ref="F13:K13"/>
    <mergeCell ref="F14:K14"/>
    <mergeCell ref="F15:K15"/>
    <mergeCell ref="F16:K16"/>
    <mergeCell ref="F17:K17"/>
    <mergeCell ref="F18:K18"/>
    <mergeCell ref="O2:R2"/>
    <mergeCell ref="O3:R3"/>
    <mergeCell ref="O4:R4"/>
    <mergeCell ref="A5:R5"/>
    <mergeCell ref="A7:A9"/>
    <mergeCell ref="B7:B9"/>
    <mergeCell ref="C7:L8"/>
    <mergeCell ref="M7:R7"/>
    <mergeCell ref="M8:N8"/>
    <mergeCell ref="O8:P8"/>
    <mergeCell ref="Q8:R8"/>
    <mergeCell ref="F9:K9"/>
  </mergeCells>
  <printOptions horizontalCentered="1"/>
  <pageMargins left="0.31527777777777799" right="0.27569444444444402" top="0.55138888888888904" bottom="0.47222222222222199" header="0.31527777777777799" footer="0.51180555555555496"/>
  <pageSetup paperSize="9" scale="48" firstPageNumber="0" orientation="portrait" horizontalDpi="300" verticalDpi="300" r:id="rId1"/>
  <headerFooter>
    <oddHeader>&amp;C&amp;P</oddHeader>
  </headerFooter>
  <rowBreaks count="3" manualBreakCount="3">
    <brk id="19" max="16383" man="1"/>
    <brk id="31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№8</vt:lpstr>
      <vt:lpstr>'Приложение №8'!_ФильтрБазыДанных</vt:lpstr>
      <vt:lpstr>'Приложение №8'!Print_Area_0</vt:lpstr>
      <vt:lpstr>'Приложение №8'!Заголовки_для_печати</vt:lpstr>
      <vt:lpstr>'Приложение №8'!Область_печати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Совет</cp:lastModifiedBy>
  <cp:revision>97</cp:revision>
  <cp:lastPrinted>2025-01-14T04:29:48Z</cp:lastPrinted>
  <dcterms:created xsi:type="dcterms:W3CDTF">2015-10-17T06:02:33Z</dcterms:created>
  <dcterms:modified xsi:type="dcterms:W3CDTF">2025-01-14T04:30:00Z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