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Мои документы\ЗУБОВА\Исполнение бюджета (новое)\2024\годовая\На сайт ИСПОЛНЕНИЕ МР 2024г\"/>
    </mc:Choice>
  </mc:AlternateContent>
  <bookViews>
    <workbookView xWindow="240" yWindow="225" windowWidth="14880" windowHeight="7560"/>
  </bookViews>
  <sheets>
    <sheet name="2024" sheetId="1" r:id="rId1"/>
  </sheets>
  <calcPr calcId="152511"/>
</workbook>
</file>

<file path=xl/calcChain.xml><?xml version="1.0" encoding="utf-8"?>
<calcChain xmlns="http://schemas.openxmlformats.org/spreadsheetml/2006/main">
  <c r="K355" i="1" l="1"/>
  <c r="K353" i="1"/>
  <c r="K351" i="1"/>
  <c r="K350" i="1"/>
  <c r="K349" i="1"/>
  <c r="L349" i="1"/>
  <c r="K323" i="1"/>
  <c r="K322" i="1"/>
  <c r="M322" i="1"/>
  <c r="K320" i="1"/>
  <c r="K319" i="1"/>
  <c r="M319" i="1"/>
  <c r="K317" i="1"/>
  <c r="M317" i="1"/>
  <c r="K315" i="1"/>
  <c r="K310" i="1"/>
  <c r="K309" i="1"/>
  <c r="K208" i="1"/>
  <c r="K218" i="1"/>
  <c r="K216" i="1"/>
  <c r="K214" i="1"/>
  <c r="M214" i="1"/>
  <c r="K212" i="1"/>
  <c r="M212" i="1"/>
  <c r="K210" i="1"/>
  <c r="K209" i="1"/>
  <c r="K198" i="1"/>
  <c r="K197" i="1"/>
  <c r="K195" i="1"/>
  <c r="K194" i="1"/>
  <c r="K191" i="1"/>
  <c r="K189" i="1"/>
  <c r="M195" i="1"/>
  <c r="M197" i="1"/>
  <c r="K186" i="1"/>
  <c r="K181" i="1"/>
  <c r="K180" i="1"/>
  <c r="M180" i="1"/>
  <c r="K176" i="1"/>
  <c r="K175" i="1"/>
  <c r="K172" i="1"/>
  <c r="K169" i="1"/>
  <c r="K170" i="1"/>
  <c r="L161" i="1"/>
  <c r="K157" i="1"/>
  <c r="M157" i="1"/>
  <c r="K154" i="1"/>
  <c r="K55" i="1"/>
  <c r="K51" i="1"/>
  <c r="K50" i="1"/>
  <c r="K290" i="1"/>
  <c r="K298" i="1"/>
  <c r="L298" i="1"/>
  <c r="M299" i="1"/>
  <c r="M292" i="1"/>
  <c r="L291" i="1"/>
  <c r="K291" i="1"/>
  <c r="M269" i="1"/>
  <c r="L268" i="1"/>
  <c r="K268" i="1"/>
  <c r="K267" i="1"/>
  <c r="L209" i="1"/>
  <c r="M213" i="1"/>
  <c r="L212" i="1"/>
  <c r="L188" i="1"/>
  <c r="L191" i="1"/>
  <c r="L189" i="1"/>
  <c r="K161" i="1"/>
  <c r="M161" i="1"/>
  <c r="L351" i="1"/>
  <c r="M352" i="1"/>
  <c r="M351" i="1"/>
  <c r="L339" i="1"/>
  <c r="L338" i="1"/>
  <c r="K339" i="1"/>
  <c r="K338" i="1"/>
  <c r="L343" i="1"/>
  <c r="L342" i="1"/>
  <c r="K343" i="1"/>
  <c r="K342" i="1"/>
  <c r="K341" i="1"/>
  <c r="M341" i="1"/>
  <c r="M344" i="1"/>
  <c r="M340" i="1"/>
  <c r="K346" i="1"/>
  <c r="K345" i="1"/>
  <c r="L346" i="1"/>
  <c r="L345" i="1"/>
  <c r="M347" i="1"/>
  <c r="K328" i="1"/>
  <c r="L323" i="1"/>
  <c r="M296" i="1"/>
  <c r="L295" i="1"/>
  <c r="K295" i="1"/>
  <c r="L293" i="1"/>
  <c r="L290" i="1"/>
  <c r="L237" i="1"/>
  <c r="L236" i="1"/>
  <c r="L176" i="1"/>
  <c r="K103" i="1"/>
  <c r="L103" i="1"/>
  <c r="K99" i="1"/>
  <c r="M99" i="1"/>
  <c r="L99" i="1"/>
  <c r="L98" i="1"/>
  <c r="M96" i="1"/>
  <c r="M95" i="1"/>
  <c r="M94" i="1"/>
  <c r="M93" i="1"/>
  <c r="L92" i="1"/>
  <c r="L91" i="1"/>
  <c r="L82" i="1"/>
  <c r="L81" i="1"/>
  <c r="L362" i="1"/>
  <c r="K92" i="1"/>
  <c r="K91" i="1"/>
  <c r="L83" i="1"/>
  <c r="K83" i="1"/>
  <c r="M83" i="1"/>
  <c r="M89" i="1"/>
  <c r="M88" i="1"/>
  <c r="L60" i="1"/>
  <c r="M60" i="1"/>
  <c r="K60" i="1"/>
  <c r="M33" i="1"/>
  <c r="M34" i="1"/>
  <c r="M334" i="1"/>
  <c r="L333" i="1"/>
  <c r="L332" i="1"/>
  <c r="K333" i="1"/>
  <c r="K332" i="1"/>
  <c r="M318" i="1"/>
  <c r="L317" i="1"/>
  <c r="L328" i="1"/>
  <c r="L325" i="1"/>
  <c r="M329" i="1"/>
  <c r="K304" i="1"/>
  <c r="K303" i="1"/>
  <c r="K302" i="1"/>
  <c r="L297" i="1"/>
  <c r="L270" i="1"/>
  <c r="M300" i="1"/>
  <c r="K297" i="1"/>
  <c r="M280" i="1"/>
  <c r="L279" i="1"/>
  <c r="K279" i="1"/>
  <c r="M306" i="1"/>
  <c r="L304" i="1"/>
  <c r="M304" i="1"/>
  <c r="L259" i="1"/>
  <c r="L258" i="1"/>
  <c r="M305" i="1"/>
  <c r="L186" i="1"/>
  <c r="L181" i="1"/>
  <c r="M187" i="1"/>
  <c r="L107" i="1"/>
  <c r="K107" i="1"/>
  <c r="M107" i="1"/>
  <c r="L55" i="1"/>
  <c r="L51" i="1"/>
  <c r="L50" i="1"/>
  <c r="L46" i="1"/>
  <c r="L45" i="1"/>
  <c r="K46" i="1"/>
  <c r="K45" i="1"/>
  <c r="K44" i="1"/>
  <c r="M48" i="1"/>
  <c r="M47" i="1"/>
  <c r="L247" i="1"/>
  <c r="L246" i="1"/>
  <c r="L241" i="1"/>
  <c r="K247" i="1"/>
  <c r="K246" i="1"/>
  <c r="M248" i="1"/>
  <c r="M179" i="1"/>
  <c r="M211" i="1"/>
  <c r="L210" i="1"/>
  <c r="M193" i="1"/>
  <c r="M167" i="1"/>
  <c r="L166" i="1"/>
  <c r="K166" i="1"/>
  <c r="M135" i="1"/>
  <c r="L134" i="1"/>
  <c r="L133" i="1"/>
  <c r="K134" i="1"/>
  <c r="K133" i="1"/>
  <c r="K131" i="1"/>
  <c r="L113" i="1"/>
  <c r="M114" i="1"/>
  <c r="K113" i="1"/>
  <c r="M113" i="1"/>
  <c r="M90" i="1"/>
  <c r="M29" i="1"/>
  <c r="L359" i="1"/>
  <c r="K359" i="1"/>
  <c r="K358" i="1"/>
  <c r="L355" i="1"/>
  <c r="M355" i="1"/>
  <c r="M356" i="1"/>
  <c r="L353" i="1"/>
  <c r="M354" i="1"/>
  <c r="L326" i="1"/>
  <c r="K326" i="1"/>
  <c r="M327" i="1"/>
  <c r="L277" i="1"/>
  <c r="K277" i="1"/>
  <c r="M278" i="1"/>
  <c r="M276" i="1"/>
  <c r="L275" i="1"/>
  <c r="K275" i="1"/>
  <c r="M275" i="1"/>
  <c r="L198" i="1"/>
  <c r="L197" i="1"/>
  <c r="L195" i="1"/>
  <c r="L194" i="1"/>
  <c r="M196" i="1"/>
  <c r="L157" i="1"/>
  <c r="M158" i="1"/>
  <c r="L142" i="1"/>
  <c r="M142" i="1"/>
  <c r="K142" i="1"/>
  <c r="L125" i="1"/>
  <c r="L124" i="1"/>
  <c r="K125" i="1"/>
  <c r="K124" i="1"/>
  <c r="K123" i="1"/>
  <c r="L121" i="1"/>
  <c r="L120" i="1"/>
  <c r="M120" i="1"/>
  <c r="K121" i="1"/>
  <c r="K120" i="1"/>
  <c r="M122" i="1"/>
  <c r="L39" i="1"/>
  <c r="L38" i="1"/>
  <c r="L37" i="1"/>
  <c r="K39" i="1"/>
  <c r="K38" i="1"/>
  <c r="M43" i="1"/>
  <c r="M40" i="1"/>
  <c r="M41" i="1"/>
  <c r="M42" i="1"/>
  <c r="L24" i="1"/>
  <c r="L23" i="1"/>
  <c r="K24" i="1"/>
  <c r="K23" i="1"/>
  <c r="K22" i="1"/>
  <c r="M22" i="1"/>
  <c r="M35" i="1"/>
  <c r="M36" i="1"/>
  <c r="M31" i="1"/>
  <c r="M32" i="1"/>
  <c r="M27" i="1"/>
  <c r="M28" i="1"/>
  <c r="M30" i="1"/>
  <c r="M26" i="1"/>
  <c r="M238" i="1"/>
  <c r="M239" i="1"/>
  <c r="L234" i="1"/>
  <c r="L233" i="1"/>
  <c r="M274" i="1"/>
  <c r="L273" i="1"/>
  <c r="M273" i="1"/>
  <c r="K273" i="1"/>
  <c r="M257" i="1"/>
  <c r="M266" i="1"/>
  <c r="L256" i="1"/>
  <c r="K256" i="1"/>
  <c r="M245" i="1"/>
  <c r="L244" i="1"/>
  <c r="L243" i="1"/>
  <c r="K244" i="1"/>
  <c r="K243" i="1"/>
  <c r="K242" i="1"/>
  <c r="M219" i="1"/>
  <c r="L218" i="1"/>
  <c r="K237" i="1"/>
  <c r="K236" i="1"/>
  <c r="M199" i="1"/>
  <c r="M171" i="1"/>
  <c r="L170" i="1"/>
  <c r="L154" i="1"/>
  <c r="M147" i="1"/>
  <c r="L146" i="1"/>
  <c r="M146" i="1"/>
  <c r="M106" i="1"/>
  <c r="M104" i="1"/>
  <c r="M108" i="1"/>
  <c r="M119" i="1"/>
  <c r="L118" i="1"/>
  <c r="L117" i="1"/>
  <c r="K118" i="1"/>
  <c r="K117" i="1"/>
  <c r="M87" i="1"/>
  <c r="L78" i="1"/>
  <c r="K78" i="1"/>
  <c r="M78" i="1"/>
  <c r="M80" i="1"/>
  <c r="M79" i="1"/>
  <c r="L77" i="1"/>
  <c r="K77" i="1"/>
  <c r="M77" i="1"/>
  <c r="M65" i="1"/>
  <c r="L64" i="1"/>
  <c r="L63" i="1"/>
  <c r="L62" i="1"/>
  <c r="K64" i="1"/>
  <c r="K63" i="1"/>
  <c r="K62" i="1"/>
  <c r="M206" i="1"/>
  <c r="M217" i="1"/>
  <c r="M224" i="1"/>
  <c r="M255" i="1"/>
  <c r="M294" i="1"/>
  <c r="K293" i="1"/>
  <c r="M293" i="1"/>
  <c r="L254" i="1"/>
  <c r="K254" i="1"/>
  <c r="L214" i="1"/>
  <c r="L216" i="1"/>
  <c r="L223" i="1"/>
  <c r="K223" i="1"/>
  <c r="L205" i="1"/>
  <c r="K205" i="1"/>
  <c r="L203" i="1"/>
  <c r="K203" i="1"/>
  <c r="M156" i="1"/>
  <c r="M72" i="1"/>
  <c r="M86" i="1"/>
  <c r="M85" i="1"/>
  <c r="M84" i="1"/>
  <c r="M112" i="1"/>
  <c r="L111" i="1"/>
  <c r="K111" i="1"/>
  <c r="K97" i="1"/>
  <c r="M97" i="1"/>
  <c r="M102" i="1"/>
  <c r="M101" i="1"/>
  <c r="M100" i="1"/>
  <c r="M69" i="1"/>
  <c r="M70" i="1"/>
  <c r="M71" i="1"/>
  <c r="M361" i="1"/>
  <c r="M253" i="1"/>
  <c r="L252" i="1"/>
  <c r="K252" i="1"/>
  <c r="K234" i="1"/>
  <c r="K233" i="1"/>
  <c r="K232" i="1"/>
  <c r="L225" i="1"/>
  <c r="K225" i="1"/>
  <c r="M226" i="1"/>
  <c r="M235" i="1"/>
  <c r="M182" i="1"/>
  <c r="M155" i="1"/>
  <c r="M143" i="1"/>
  <c r="L141" i="1"/>
  <c r="L140" i="1"/>
  <c r="K141" i="1"/>
  <c r="K140" i="1"/>
  <c r="M231" i="1"/>
  <c r="L230" i="1"/>
  <c r="K230" i="1"/>
  <c r="L150" i="1"/>
  <c r="M150" i="1"/>
  <c r="K150" i="1"/>
  <c r="M126" i="1"/>
  <c r="K286" i="1"/>
  <c r="M130" i="1"/>
  <c r="M229" i="1"/>
  <c r="M151" i="1"/>
  <c r="M52" i="1"/>
  <c r="M25" i="1"/>
  <c r="L265" i="1"/>
  <c r="L264" i="1"/>
  <c r="K265" i="1"/>
  <c r="K264" i="1"/>
  <c r="K263" i="1"/>
  <c r="L68" i="1"/>
  <c r="L67" i="1"/>
  <c r="K68" i="1"/>
  <c r="K67" i="1"/>
  <c r="K66" i="1"/>
  <c r="L164" i="1"/>
  <c r="K164" i="1"/>
  <c r="L228" i="1"/>
  <c r="K228" i="1"/>
  <c r="K227" i="1"/>
  <c r="M324" i="1"/>
  <c r="L330" i="1"/>
  <c r="K330" i="1"/>
  <c r="M330" i="1"/>
  <c r="M321" i="1"/>
  <c r="M316" i="1"/>
  <c r="M314" i="1"/>
  <c r="M313" i="1"/>
  <c r="M312" i="1"/>
  <c r="L320" i="1"/>
  <c r="L319" i="1"/>
  <c r="L315" i="1"/>
  <c r="L310" i="1"/>
  <c r="M310" i="1"/>
  <c r="L286" i="1"/>
  <c r="L288" i="1"/>
  <c r="K288" i="1"/>
  <c r="L284" i="1"/>
  <c r="K284" i="1"/>
  <c r="K283" i="1"/>
  <c r="M289" i="1"/>
  <c r="M287" i="1"/>
  <c r="M285" i="1"/>
  <c r="L281" i="1"/>
  <c r="L272" i="1"/>
  <c r="K281" i="1"/>
  <c r="K259" i="1"/>
  <c r="K258" i="1"/>
  <c r="L221" i="1"/>
  <c r="K221" i="1"/>
  <c r="L200" i="1"/>
  <c r="K200" i="1"/>
  <c r="M185" i="1"/>
  <c r="L172" i="1"/>
  <c r="L169" i="1"/>
  <c r="L159" i="1"/>
  <c r="K159" i="1"/>
  <c r="M159" i="1"/>
  <c r="L129" i="1"/>
  <c r="L128" i="1"/>
  <c r="K129" i="1"/>
  <c r="K128" i="1"/>
  <c r="K127" i="1"/>
  <c r="L115" i="1"/>
  <c r="K115" i="1"/>
  <c r="M115" i="1"/>
  <c r="L59" i="1"/>
  <c r="M59" i="1"/>
  <c r="M57" i="1"/>
  <c r="M331" i="1"/>
  <c r="M160" i="1"/>
  <c r="M165" i="1"/>
  <c r="M76" i="1"/>
  <c r="L75" i="1"/>
  <c r="L74" i="1"/>
  <c r="K75" i="1"/>
  <c r="K74" i="1"/>
  <c r="K73" i="1"/>
  <c r="M61" i="1"/>
  <c r="M58" i="1"/>
  <c r="M54" i="1"/>
  <c r="M53" i="1"/>
  <c r="M201" i="1"/>
  <c r="M184" i="1"/>
  <c r="M183" i="1"/>
  <c r="M177" i="1"/>
  <c r="M173" i="1"/>
  <c r="M138" i="1"/>
  <c r="M215" i="1"/>
  <c r="M222" i="1"/>
  <c r="M260" i="1"/>
  <c r="M311" i="1"/>
  <c r="M282" i="1"/>
  <c r="M136" i="1"/>
  <c r="M139" i="1"/>
  <c r="M137" i="1"/>
  <c r="M116" i="1"/>
  <c r="L175" i="1"/>
  <c r="M56" i="1"/>
  <c r="M360" i="1"/>
  <c r="L303" i="1"/>
  <c r="L302" i="1"/>
  <c r="M286" i="1"/>
  <c r="M223" i="1"/>
  <c r="M230" i="1"/>
  <c r="L358" i="1"/>
  <c r="L357" i="1"/>
  <c r="M166" i="1"/>
  <c r="M298" i="1"/>
  <c r="M121" i="1"/>
  <c r="M178" i="1"/>
  <c r="M254" i="1"/>
  <c r="L322" i="1"/>
  <c r="M291" i="1"/>
  <c r="M268" i="1"/>
  <c r="K262" i="1"/>
  <c r="L267" i="1"/>
  <c r="K272" i="1"/>
  <c r="M272" i="1"/>
  <c r="M265" i="1"/>
  <c r="M256" i="1"/>
  <c r="K220" i="1"/>
  <c r="M216" i="1"/>
  <c r="M345" i="1"/>
  <c r="M281" i="1"/>
  <c r="L145" i="1"/>
  <c r="M302" i="1"/>
  <c r="M236" i="1"/>
  <c r="L220" i="1"/>
  <c r="M140" i="1"/>
  <c r="L202" i="1"/>
  <c r="M277" i="1"/>
  <c r="M103" i="1"/>
  <c r="M359" i="1"/>
  <c r="M228" i="1"/>
  <c r="M141" i="1"/>
  <c r="M24" i="1"/>
  <c r="M237" i="1"/>
  <c r="K325" i="1"/>
  <c r="L153" i="1"/>
  <c r="M288" i="1"/>
  <c r="M252" i="1"/>
  <c r="M210" i="1"/>
  <c r="K153" i="1"/>
  <c r="K152" i="1"/>
  <c r="M290" i="1"/>
  <c r="M346" i="1"/>
  <c r="M247" i="1"/>
  <c r="M55" i="1"/>
  <c r="M118" i="1"/>
  <c r="L227" i="1"/>
  <c r="M227" i="1"/>
  <c r="M200" i="1"/>
  <c r="L309" i="1"/>
  <c r="L308" i="1"/>
  <c r="M205" i="1"/>
  <c r="K251" i="1"/>
  <c r="K250" i="1"/>
  <c r="K249" i="1"/>
  <c r="M117" i="1"/>
  <c r="M332" i="1"/>
  <c r="M295" i="1"/>
  <c r="M328" i="1"/>
  <c r="L163" i="1"/>
  <c r="K202" i="1"/>
  <c r="L251" i="1"/>
  <c r="L350" i="1"/>
  <c r="L348" i="1"/>
  <c r="K98" i="1"/>
  <c r="M303" i="1"/>
  <c r="M198" i="1"/>
  <c r="M186" i="1"/>
  <c r="M320" i="1"/>
  <c r="M284" i="1"/>
  <c r="M315" i="1"/>
  <c r="M170" i="1"/>
  <c r="M326" i="1"/>
  <c r="M279" i="1"/>
  <c r="M191" i="1"/>
  <c r="M189" i="1"/>
  <c r="M62" i="1"/>
  <c r="M46" i="1"/>
  <c r="K163" i="1"/>
  <c r="M163" i="1"/>
  <c r="K357" i="1"/>
  <c r="M358" i="1"/>
  <c r="M258" i="1"/>
  <c r="M67" i="1"/>
  <c r="L66" i="1"/>
  <c r="M66" i="1"/>
  <c r="L232" i="1"/>
  <c r="M233" i="1"/>
  <c r="L341" i="1"/>
  <c r="M23" i="1"/>
  <c r="L22" i="1"/>
  <c r="L49" i="1"/>
  <c r="M297" i="1"/>
  <c r="L168" i="1"/>
  <c r="L263" i="1"/>
  <c r="L262" i="1"/>
  <c r="M264" i="1"/>
  <c r="L250" i="1"/>
  <c r="M243" i="1"/>
  <c r="L242" i="1"/>
  <c r="M242" i="1"/>
  <c r="L131" i="1"/>
  <c r="M133" i="1"/>
  <c r="M246" i="1"/>
  <c r="K241" i="1"/>
  <c r="M241" i="1"/>
  <c r="L180" i="1"/>
  <c r="M181" i="1"/>
  <c r="L337" i="1"/>
  <c r="M129" i="1"/>
  <c r="M125" i="1"/>
  <c r="M64" i="1"/>
  <c r="M333" i="1"/>
  <c r="M218" i="1"/>
  <c r="M225" i="1"/>
  <c r="M325" i="1"/>
  <c r="L283" i="1"/>
  <c r="M283" i="1"/>
  <c r="L97" i="1"/>
  <c r="M51" i="1"/>
  <c r="M259" i="1"/>
  <c r="M234" i="1"/>
  <c r="M343" i="1"/>
  <c r="M68" i="1"/>
  <c r="M134" i="1"/>
  <c r="M244" i="1"/>
  <c r="M353" i="1"/>
  <c r="M221" i="1"/>
  <c r="M164" i="1"/>
  <c r="M154" i="1"/>
  <c r="L127" i="1"/>
  <c r="M127" i="1"/>
  <c r="M128" i="1"/>
  <c r="M124" i="1"/>
  <c r="L123" i="1"/>
  <c r="M123" i="1"/>
  <c r="M74" i="1"/>
  <c r="L73" i="1"/>
  <c r="M73" i="1"/>
  <c r="M45" i="1"/>
  <c r="L44" i="1"/>
  <c r="M44" i="1"/>
  <c r="M63" i="1"/>
  <c r="M75" i="1"/>
  <c r="L152" i="1"/>
  <c r="M92" i="1"/>
  <c r="K348" i="1"/>
  <c r="M348" i="1"/>
  <c r="K271" i="1"/>
  <c r="K270" i="1"/>
  <c r="K261" i="1"/>
  <c r="M251" i="1"/>
  <c r="L208" i="1"/>
  <c r="M220" i="1"/>
  <c r="M350" i="1"/>
  <c r="M202" i="1"/>
  <c r="L144" i="1"/>
  <c r="M144" i="1"/>
  <c r="M145" i="1"/>
  <c r="M98" i="1"/>
  <c r="M250" i="1"/>
  <c r="L249" i="1"/>
  <c r="L207" i="1"/>
  <c r="M263" i="1"/>
  <c r="K240" i="1"/>
  <c r="L174" i="1"/>
  <c r="L336" i="1"/>
  <c r="L307" i="1"/>
  <c r="L271" i="1"/>
  <c r="L149" i="1"/>
  <c r="M262" i="1"/>
  <c r="L301" i="1"/>
  <c r="M249" i="1"/>
  <c r="L240" i="1"/>
  <c r="M240" i="1"/>
  <c r="M271" i="1"/>
  <c r="M270" i="1"/>
  <c r="L335" i="1"/>
  <c r="L148" i="1"/>
  <c r="L261" i="1"/>
  <c r="M261" i="1"/>
  <c r="M209" i="1"/>
  <c r="M194" i="1"/>
  <c r="K188" i="1"/>
  <c r="M188" i="1"/>
  <c r="M175" i="1"/>
  <c r="K174" i="1"/>
  <c r="M174" i="1"/>
  <c r="M176" i="1"/>
  <c r="K168" i="1"/>
  <c r="M168" i="1"/>
  <c r="M169" i="1"/>
  <c r="M172" i="1"/>
  <c r="M152" i="1"/>
  <c r="M153" i="1"/>
  <c r="M111" i="1"/>
  <c r="K82" i="1"/>
  <c r="K81" i="1"/>
  <c r="M81" i="1"/>
  <c r="M91" i="1"/>
  <c r="M50" i="1"/>
  <c r="K49" i="1"/>
  <c r="M49" i="1"/>
  <c r="K37" i="1"/>
  <c r="M38" i="1"/>
  <c r="M39" i="1"/>
  <c r="M208" i="1"/>
  <c r="K207" i="1"/>
  <c r="M207" i="1"/>
  <c r="K149" i="1"/>
  <c r="M149" i="1"/>
  <c r="M82" i="1"/>
  <c r="M37" i="1"/>
  <c r="K148" i="1"/>
  <c r="M148" i="1"/>
  <c r="M342" i="1"/>
  <c r="K337" i="1"/>
  <c r="M338" i="1"/>
  <c r="M339" i="1"/>
  <c r="M309" i="1"/>
  <c r="K308" i="1"/>
  <c r="M323" i="1"/>
  <c r="K336" i="1"/>
  <c r="M337" i="1"/>
  <c r="K307" i="1"/>
  <c r="M308" i="1"/>
  <c r="M336" i="1"/>
  <c r="K335" i="1"/>
  <c r="M335" i="1"/>
  <c r="M307" i="1"/>
  <c r="K301" i="1"/>
  <c r="M301" i="1"/>
  <c r="K362" i="1"/>
  <c r="M362" i="1"/>
  <c r="M349" i="1"/>
</calcChain>
</file>

<file path=xl/sharedStrings.xml><?xml version="1.0" encoding="utf-8"?>
<sst xmlns="http://schemas.openxmlformats.org/spreadsheetml/2006/main" count="2505" uniqueCount="387">
  <si>
    <t>доходов</t>
  </si>
  <si>
    <t xml:space="preserve"> а </t>
  </si>
  <si>
    <t xml:space="preserve"> я  </t>
  </si>
  <si>
    <t xml:space="preserve">      Штрафы, санкции, возмещение   ущерба                          </t>
  </si>
  <si>
    <t xml:space="preserve">Прочие поступления от денежных  взысканий (штрафов) и иных сумм в возмещение ущерба            </t>
  </si>
  <si>
    <t>Прочие поступления от денежных взысканий (штрафов) и иных сумм в возмещение ущерба, зачисляемые в бюджеты муниципальных районов</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</si>
  <si>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</si>
  <si>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</si>
  <si>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размещение отходов производства и потребления</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</si>
  <si>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</si>
  <si>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</si>
  <si>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</si>
  <si>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Единый налог на вмененный доход для отдельных видов деятельности</t>
  </si>
  <si>
    <t>Единый сельскохозяйственный налог</t>
  </si>
  <si>
    <t>Управление по экологическому и техническому надзору</t>
  </si>
  <si>
    <t>ДОХОДЫ ОТ ОКАЗАНИЯ ПЛАТНЫХ УСЛУГ И КОМПЕНСАЦИИ ЗАТРАТ ГОСУДАРСТВА</t>
  </si>
  <si>
    <t>Прочие доходы от  компенсации затрат бюджетов муниципальных районов</t>
  </si>
  <si>
    <t>Доходы от продажи земельных участков, находящихся в собственности муниципальных районов</t>
  </si>
  <si>
    <t>Прочие субсидии бюджетам муниципальных районов</t>
  </si>
  <si>
    <t>Субвенции бюджетам муниципальных районов на выполнение передаваемых полномочий субъектов Российской Федерации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</si>
  <si>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</si>
  <si>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048</t>
  </si>
  <si>
    <t>00</t>
  </si>
  <si>
    <t>000</t>
  </si>
  <si>
    <t>0000</t>
  </si>
  <si>
    <t>Наименование кодов классификации</t>
  </si>
  <si>
    <t>Код классификации доходов</t>
  </si>
  <si>
    <t>Вид доходов</t>
  </si>
  <si>
    <t>Исполнение</t>
  </si>
  <si>
    <t>050</t>
  </si>
  <si>
    <t>05</t>
  </si>
  <si>
    <t>Плата за иные виды негативного воздействия</t>
  </si>
  <si>
    <t>040</t>
  </si>
  <si>
    <t>030</t>
  </si>
  <si>
    <t>020</t>
  </si>
  <si>
    <t>010</t>
  </si>
  <si>
    <t>01</t>
  </si>
  <si>
    <t>6000</t>
  </si>
  <si>
    <t>Платежи при пользовании природными ресурсами</t>
  </si>
  <si>
    <t>060</t>
  </si>
  <si>
    <t>02</t>
  </si>
  <si>
    <t>Единый налог на вмененный доход для отдельных видов деятельности ( за налоговые периоды, истекшие до 1 января 2011 года)</t>
  </si>
  <si>
    <t>03</t>
  </si>
  <si>
    <t>08</t>
  </si>
  <si>
    <t>110</t>
  </si>
  <si>
    <t>1</t>
  </si>
  <si>
    <t>09</t>
  </si>
  <si>
    <t>140</t>
  </si>
  <si>
    <t>013</t>
  </si>
  <si>
    <t>053</t>
  </si>
  <si>
    <t>06</t>
  </si>
  <si>
    <t>025</t>
  </si>
  <si>
    <t>024</t>
  </si>
  <si>
    <t>04</t>
  </si>
  <si>
    <t>014</t>
  </si>
  <si>
    <t>999</t>
  </si>
  <si>
    <t>503</t>
  </si>
  <si>
    <t>2</t>
  </si>
  <si>
    <t>504</t>
  </si>
  <si>
    <t>13</t>
  </si>
  <si>
    <t>995</t>
  </si>
  <si>
    <t>130</t>
  </si>
  <si>
    <t>027</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</si>
  <si>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</si>
  <si>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029</t>
  </si>
  <si>
    <t>505</t>
  </si>
  <si>
    <t>180</t>
  </si>
  <si>
    <t>001</t>
  </si>
  <si>
    <t>Дотации бюджетам муниципальных районов
 на поддержку мер по обеспечению сбалансированности бюджетов</t>
  </si>
  <si>
    <t>003</t>
  </si>
  <si>
    <t>Субвенции бюджетам муниципальных районов
 на выполнение передаваемых полномочий субъектов Российской Федерации</t>
  </si>
  <si>
    <t>802</t>
  </si>
  <si>
    <t>16</t>
  </si>
  <si>
    <t>90</t>
  </si>
  <si>
    <t>25</t>
  </si>
  <si>
    <t>ИСПОЛНЕНИЕ</t>
  </si>
  <si>
    <t>рублей</t>
  </si>
  <si>
    <t>по доходам бюджета Марьяновского муниципального района по кодам классификации</t>
  </si>
  <si>
    <t>х</t>
  </si>
  <si>
    <t>Прочие дотации бюджетам муниципальных районов</t>
  </si>
  <si>
    <t>075</t>
  </si>
  <si>
    <t>11</t>
  </si>
  <si>
    <t>120</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</si>
  <si>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</si>
  <si>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t>
  </si>
  <si>
    <t>Доходы от компенсации затрат государства</t>
  </si>
  <si>
    <t>07</t>
  </si>
  <si>
    <t>Прочие межбюджетные трансферты,передаваемые бюджетам муниципальных районов.</t>
  </si>
  <si>
    <t>Дотации бюджетам муниципальных районов на выравнивание  бюджетной обеспеченности</t>
  </si>
  <si>
    <t>Дотации бюджетам муниципальных районов на поддержку мер по обеспечению сбалансированности бюджетов</t>
  </si>
  <si>
    <t xml:space="preserve">Доходы от продажи земельных участков, находящихся в собственности </t>
  </si>
  <si>
    <t>№ п/п</t>
  </si>
  <si>
    <t>Главный администратор доходов</t>
  </si>
  <si>
    <t>КОСГУ</t>
  </si>
  <si>
    <t>Группа</t>
  </si>
  <si>
    <t>Подгруппа</t>
  </si>
  <si>
    <t>Статья</t>
  </si>
  <si>
    <t>Подстатья</t>
  </si>
  <si>
    <t>Элемент</t>
  </si>
  <si>
    <t xml:space="preserve">Штрафы, санкции, возмещение   ущерба                          </t>
  </si>
  <si>
    <t>Прочие поступления от денежных взысканий (штрафы) и иных сумм возмещений зачисляемые в бюджет муниципальных районов</t>
  </si>
  <si>
    <t>Доходы от сдачи в аренду имущества, составляющего казну муниципального района (за исключением земельных участков)</t>
  </si>
  <si>
    <t>Приложение № 1</t>
  </si>
  <si>
    <t>ИТОГО</t>
  </si>
  <si>
    <t>процентов</t>
  </si>
  <si>
    <t>100</t>
  </si>
  <si>
    <t>Налоги на товары (работы, услуги), реализуемые на территории Российской Федерации</t>
  </si>
  <si>
    <t xml:space="preserve">Акцизы по подакцизным товарам (продукции), производимым на территории Российской Федерации </t>
  </si>
  <si>
    <t>Прочие поступления от денежных взысканий (штрафов) и иных сумм в возмещение ущерба</t>
  </si>
  <si>
    <t>Доходы от использования имущества, находящегося в государственной и муниципальной собственности</t>
  </si>
  <si>
    <t>35</t>
  </si>
  <si>
    <t>3</t>
  </si>
  <si>
    <t>4</t>
  </si>
  <si>
    <t>5</t>
  </si>
  <si>
    <t>106</t>
  </si>
  <si>
    <t>Управление государственного автодорожного надзора по Омской области</t>
  </si>
  <si>
    <t>Налоги на совокупный доход</t>
  </si>
  <si>
    <t xml:space="preserve">Государственная пошлина </t>
  </si>
  <si>
    <t xml:space="preserve"> Штрафы, санкции, возмещение   ущерба                          </t>
  </si>
  <si>
    <t>Налоговые и неналоговые доходы</t>
  </si>
  <si>
    <t xml:space="preserve"> Доходы от оказания платных услуг (работ) и компенсации затрат государства </t>
  </si>
  <si>
    <t>Доходы от продажи материальных и нематериальных активов</t>
  </si>
  <si>
    <t>Штрафы, санкции, возмещение ущерба</t>
  </si>
  <si>
    <t>Безувозмездные поступления</t>
  </si>
  <si>
    <t>Иные межбюджетные трансферты</t>
  </si>
  <si>
    <t>Безувозмездные поступления от других бюджетов бюджетной системы Российской Федерации</t>
  </si>
  <si>
    <t>30</t>
  </si>
  <si>
    <t>Государственная пошлина по делам, рассматриваемым в судах общей юрисдикции, мировыми судьями</t>
  </si>
  <si>
    <t>10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</si>
  <si>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</si>
  <si>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</si>
  <si>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</si>
  <si>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сдачи в аренду имущества, составляющего государственную (муниципальную) казну (за исключением земельных участков)</t>
  </si>
  <si>
    <t>070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</si>
  <si>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</si>
  <si>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</si>
  <si>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компенсации затрат государства</t>
  </si>
  <si>
    <t>990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</si>
  <si>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</si>
  <si>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14</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</si>
  <si>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</si>
  <si>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410</t>
  </si>
  <si>
    <t>Доходы от продажи земельных участков, находящихся в государственной и муниципальной собственности</t>
  </si>
  <si>
    <t>430</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</si>
  <si>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</si>
  <si>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</si>
  <si>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Субсидии бюджетам бюджетной системы Российской Федерации (межбюджетные субсидии)</t>
  </si>
  <si>
    <t>Прочие субсидии</t>
  </si>
  <si>
    <t>Субвенции бюджетам субъектов Российской Федерации и муниципальных образований</t>
  </si>
  <si>
    <t>Субвенции бюджетам на выплату единовременного пособия при всех формах устройства детей, лишенных родительского попечения, в семью</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</si>
  <si>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</si>
  <si>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</si>
  <si>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t>
  </si>
  <si>
    <t>Субвенции бюджетам на содержание ребенка в семье опекуна и приемной семье, а также вознаграждение, причитающееся приемному родителю</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</si>
  <si>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</si>
  <si>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местным бюджетам на выполнение передаваемых полномочий субъектов Российской Федерации</t>
  </si>
  <si>
    <t>Дотации бюджетам субъектов Российской Федерации и муниципальных образований</t>
  </si>
  <si>
    <t>Дотации на выравнивание бюджетной обеспеченности</t>
  </si>
  <si>
    <t>Дотации бюджетам на поддержку мер по обеспечению сбалансированности бюджетов</t>
  </si>
  <si>
    <t>Прочие межбюджетные трансферты, передаваемые бюджетам</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</si>
  <si>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ккабинеты и других лиц, занимающихся частной практикой в соответствии со статьей 227 Налогового кодекса Российской Федерации.</t>
  </si>
  <si>
    <t>Единый налог на вмененный доход для отдельных видов деятельности (пени по соответствующему платежу)</t>
  </si>
  <si>
    <t>Межбюджетные трансферты, предаваемые бюджетам</t>
  </si>
  <si>
    <t>Налог, взимаемый в связи с применением патентной системы налогооблажения, зачисляемый в бюджеты муниципальных районов</t>
  </si>
  <si>
    <t>Налог, взимаемый в связи с применением патентной системы налогообложения</t>
  </si>
  <si>
    <t>33</t>
  </si>
  <si>
    <t>Государственная пошлина за выдачу разрешения на установку рекламной конструкции</t>
  </si>
  <si>
    <t>Государственная пошлина за государственную регистрацию, а также за совершение прочих юридически значимых действий</t>
  </si>
  <si>
    <t>Безвозмездные поступления</t>
  </si>
  <si>
    <t>Прочие межбюджетные трансферты, передаваемые бюджетам муниципальных районов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</si>
  <si>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</si>
  <si>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</si>
  <si>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541</t>
  </si>
  <si>
    <t>40</t>
  </si>
  <si>
    <t>49</t>
  </si>
  <si>
    <t>519</t>
  </si>
  <si>
    <t>20</t>
  </si>
  <si>
    <t>Субсидии бюджетам бюджетной системы Российской Федерации (межбюджетные субсидии</t>
  </si>
  <si>
    <t>29</t>
  </si>
  <si>
    <t>15</t>
  </si>
  <si>
    <t>002</t>
  </si>
  <si>
    <t>807</t>
  </si>
  <si>
    <t>к решению Совета Марьяновского муниципального района</t>
  </si>
  <si>
    <t>041</t>
  </si>
  <si>
    <t>Налог, взимаемый с налогоплательщиков, выбравших в качестве объекта налогообложения доходы</t>
  </si>
  <si>
    <t>Налог, взимаемый в связи с применением упрощенной системы налогообложения</t>
  </si>
  <si>
    <t>011</t>
  </si>
  <si>
    <t xml:space="preserve">Налог, взимаемый с налогоплательщиков, выбравших в качестве объекта налогообложения доходы, уменьшенные на величину расходов </t>
  </si>
  <si>
    <t>021</t>
  </si>
  <si>
    <t>Минимальный налог, зачисляемый в бюджеты субъектов Российской Федерации (за налоговые периоды, истекшие до 1 января 2016 года)</t>
  </si>
  <si>
    <t>Единый сельскохозяйственный налог (за налоговые периоды, истекшие до 1 января 2011 года) (пени по соответствующему платежу)</t>
  </si>
  <si>
    <t>17</t>
  </si>
  <si>
    <t>Прочие неналоговые доходы бюджетов муниципальных районов</t>
  </si>
  <si>
    <t>Невыясненные поступления, зачисляемые в бюджеты муниципальных районов</t>
  </si>
  <si>
    <t>Невыясненные поступления</t>
  </si>
  <si>
    <t>Прочие неналоговые доходы</t>
  </si>
  <si>
    <t>497</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</si>
  <si>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</si>
  <si>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</si>
  <si>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43</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</si>
  <si>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</si>
  <si>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Х</t>
  </si>
  <si>
    <t>076</t>
  </si>
  <si>
    <t>231</t>
  </si>
  <si>
    <t>241</t>
  </si>
  <si>
    <t>251</t>
  </si>
  <si>
    <t>261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</si>
  <si>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</si>
  <si>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</si>
  <si>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</si>
  <si>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</si>
  <si>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7</t>
  </si>
  <si>
    <t>161</t>
  </si>
  <si>
    <t xml:space="preserve">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t>
  </si>
  <si>
    <t xml:space="preserve">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t>
  </si>
  <si>
    <t>Федеральная антимонопольная служба</t>
  </si>
  <si>
    <t xml:space="preserve">Земельный налог (по обязательствам, возникшим до 1 января 2006 года), мобилизуемый на межселенных территориях
</t>
  </si>
  <si>
    <t xml:space="preserve">Земельный налог (по обязательствам, возникшим до 1 января 2006 года)
</t>
  </si>
  <si>
    <t xml:space="preserve">Налоги на имущество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</si>
  <si>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</si>
  <si>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065</t>
  </si>
  <si>
    <t xml:space="preserve">Доходы, поступающие в порядке возмещения расходов, понесенных в связи с эксплуатацией имущества муниципальных районов
</t>
  </si>
  <si>
    <t xml:space="preserve">Доходы, поступающие в порядке возмещения расходов, понесенных в связи с эксплуатацией имущества
</t>
  </si>
  <si>
    <t>150</t>
  </si>
  <si>
    <t xml:space="preserve">Субсидии бюджетам муниципальных районов на реализацию мероприятий по обеспечению жильем молодых семей
</t>
  </si>
  <si>
    <t xml:space="preserve">Субсидии бюджетам на реализацию мероприятий по обеспечению жильем молодых семей
</t>
  </si>
  <si>
    <t>27</t>
  </si>
  <si>
    <t>18</t>
  </si>
  <si>
    <t xml:space="preserve">Доходы бюджетов муниципальных районов от возврата иными организациями остатков субсидий прошлых лет
</t>
  </si>
  <si>
    <t xml:space="preserve">Доходы бюджетов муниципальных районов от возврата организациями остатков субсидий прошлых лет
</t>
  </si>
  <si>
    <t xml:space="preserve">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</si>
  <si>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19</t>
  </si>
  <si>
    <t>60</t>
  </si>
  <si>
    <t xml:space="preserve">Возврат прочих остатков субсидий, субвенций и иных межбюджетных трансфертов, имеющих целевое назначение, прошлых лет из бюджетов муниципальных районов
</t>
  </si>
  <si>
    <t xml:space="preserve">Возврат остатков субвенций на оказание несвязанной поддержки сельскохозяйственным товаропроизводителям в области растениеводства из бюджетов муниципальных районов
</t>
  </si>
  <si>
    <t xml:space="preserve">Возврат остатков субсидий, субвенций и иных межбюджетных трансфертов, имеющих целевое назначение, прошлых лет из федерального бюджета
Возврат остатков субсидий, субвенций и иных межбюджетных трансфертов, имеющих целевое назначение, прошлых лет из бюджетов муниципальных районов
</t>
  </si>
  <si>
    <t xml:space="preserve">Возврат остатков субсидий, субвенций и иных межбюджетных трансфертов, имеющих целевое назначение, прошлых лет
</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</si>
  <si>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значение, прошлых лет
</t>
  </si>
  <si>
    <t xml:space="preserve">Прочие субсидии бюджетам муниципальных районов
</t>
  </si>
  <si>
    <t xml:space="preserve">Прочие субсидии
</t>
  </si>
  <si>
    <t>467</t>
  </si>
  <si>
    <t xml:space="preserve">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
</t>
  </si>
  <si>
    <t xml:space="preserve">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
</t>
  </si>
  <si>
    <t xml:space="preserve">Субсидия бюджетам муниципальных районов на поддержку отрасли культуры
</t>
  </si>
  <si>
    <t xml:space="preserve">Субсидия бюджетам на поддержку отрасли культуры
</t>
  </si>
  <si>
    <t>169</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</si>
  <si>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</si>
  <si>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005</t>
  </si>
  <si>
    <t>063</t>
  </si>
  <si>
    <t>ГЛАВНОЕ ГОСУДАРСТВЕННО-ПРАВОВОЕ УПРАВЛЕНИЕ ОМСКОЙ ОБЛАСТИ</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</si>
  <si>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</si>
  <si>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</si>
  <si>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073</t>
  </si>
  <si>
    <t>083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</si>
  <si>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</si>
  <si>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</si>
  <si>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</si>
  <si>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</si>
  <si>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</si>
  <si>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</si>
  <si>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</si>
  <si>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</si>
  <si>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</si>
  <si>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</si>
  <si>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</si>
  <si>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</si>
  <si>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</si>
  <si>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</si>
  <si>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МИНИСТЕРСТВО ОБРАЗОВАНИЯ ОМСКОЙ ОБЛАСТИ</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</si>
  <si>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</si>
  <si>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</si>
  <si>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Платежи в целях возмещения причиненного ущерба (убытков)</t>
  </si>
  <si>
    <t>Денежные взыскания, налагаемые в возмещение ущерба, причиненного в результате незаконного или нецелевого использования бюджетных средств</t>
  </si>
  <si>
    <t>ФЕДЕРАЛЬНАЯ СЛУЖБА ПО НАДЗОРУ В СФЕРЕ ПРИРОДОПОЛЬЗОВАНИЯ</t>
  </si>
  <si>
    <t>УПРАВЛЕНИЕ ФЕДЕРАЛЬНОГО КАЗНАЧЕЙСТВА ПО ОМСКОЙ ОБЛАСТИ</t>
  </si>
  <si>
    <t>182</t>
  </si>
  <si>
    <t>129</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</si>
  <si>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</si>
  <si>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УПРАВЛЕНИЕ ФЕДЕРАЛЬНОЙ СЛУЖБЫ ГОСУДАРСТВЕННОЙ РЕГИСТРАЦИИ, КАДАСТРА И КАРТОГРАФИИ ПО ОМСКОЙ ОБЛАСТИ</t>
  </si>
  <si>
    <t>УПРАВЛЕНИЕ ФЕДЕРАЛЬНОЙ СЛУЖБЫ СУДЕБНЫХ ПРИСТАВОВ ПО ОМСКОЙ ОБЛАСТИ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</si>
  <si>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</si>
  <si>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</si>
  <si>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</si>
  <si>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502</t>
  </si>
  <si>
    <t>576</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</si>
  <si>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</si>
  <si>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</si>
  <si>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</si>
  <si>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Субсидии бюджетам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</si>
  <si>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304</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</si>
  <si>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</si>
  <si>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</si>
  <si>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45</t>
  </si>
  <si>
    <t>303</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</si>
  <si>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</si>
  <si>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</si>
  <si>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Межбюджетные трансферты, передаваемые бюджетам, за счет средств резервного фонда Правительства Российской Федерации
</t>
  </si>
  <si>
    <t>Межбюджетные трансферты, передаваемые бюджетам, за счет средств резервного фонда Президента Российской Федерации</t>
  </si>
  <si>
    <t>Межбюджетные трансферты, передаваемые бюджетам муниципальных районов, за счет средств резервного фонда Правительства Российской Федерации</t>
  </si>
  <si>
    <t>КОМИТЕТ ФИНАНСОВ И КОНТРОЛЯ АДМИНИСТРАЦИИ МАРЬЯНОВСКОГО МУНИЦИПАЛЬНОГО РАЙОНА ОМСКОЙ ОБЛАСТИ</t>
  </si>
  <si>
    <t>КОМИТЕТ ПО ОБРАЗОВАНИЮ АДМИНИСТРАЦИИ МАРЬЯНОВСКОГО МУНИЦИПАЛЬНОГО РАЙОНА ОМСКОЙ ОБЛАСТИ</t>
  </si>
  <si>
    <t xml:space="preserve">КОМИТЕТ ПО КУЛЬТУРЕ АДМИНИСТРАЦИИ МАРЬЯНОВСКОГО МУНИЦИПАЛЬНОГО РАЙОНА ОМСКОЙ ОБЛАСТИ </t>
  </si>
  <si>
    <t>АДМИНИСТРАЦИЯ МАРЬЯНОВСКОГО МУНИЦИПАЛЬНОГО РАЙОНА ОМСКОЙ ОБЛАСТИ</t>
  </si>
  <si>
    <t>ГЛАВНОЕ УПРАВЛЕНИЕ ЛЕСНОГО ХОЗЯЙСТВА ОМСКОЙ ОБЛАСТИ</t>
  </si>
  <si>
    <t>Платежи, уплачиваемые в целях возмещения вреда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</si>
  <si>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</si>
  <si>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810</t>
  </si>
  <si>
    <t>093</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</si>
  <si>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</si>
  <si>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</si>
  <si>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080</t>
  </si>
  <si>
    <t>Задолженность и перерасчеты по отмененным налогам, сборам и иным обязательным платежам</t>
  </si>
  <si>
    <t>Земельный налог (по обязательствам, возникшим до 1 января 2006 года), мобилизуемый на межселенных территориях</t>
  </si>
  <si>
    <t>УПРАВЛЕНИЕ МИНИСТЕРСТВА ВНУТРЕННИХ ДЕЛ ПО ОМСКОЙ ОБЛАСТИ</t>
  </si>
  <si>
    <t>УПРАВЛЕНИЕ ФЕДЕРАЛЬНОЙ НАЛОГОВОЙ СЛУЖБЫ ПО ОМСКОЙ ОБЛАСТИ</t>
  </si>
  <si>
    <t>ПРОКУРАТУРА ОМСКОЙ ОБЛАСТИ</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</si>
  <si>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</si>
  <si>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</si>
  <si>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Субсидии бюджетам на софинансирование капитальных вложений в объекты муниципальной собственности</t>
  </si>
  <si>
    <t>Субсидии бюджетам муниципальных районов на софинансирование капитальных вложений в объекты муниципальной собственности</t>
  </si>
  <si>
    <t>077</t>
  </si>
  <si>
    <t>Субвенции бюджетам на проведение Всероссийской переписи населения 2020 года</t>
  </si>
  <si>
    <t>Субвенции бюджетам муниципальных районов на проведение Всероссийской переписи населения 2020 года</t>
  </si>
  <si>
    <t>469</t>
  </si>
  <si>
    <t>440</t>
  </si>
  <si>
    <t>Утверждено решением Марьяновского муниципального района "О бюджете Марьяновского муниципального района на 2022 год", руб.</t>
  </si>
  <si>
    <t>МИНИСТЕРСТВО РЕГИОНАЛЬНОЙ БЕЗОПАСНОСТИ</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</si>
  <si>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</si>
  <si>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</si>
  <si>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Плата за размещение отходов производства (федеральные государственные органы, Банк России, органы управления </t>
  </si>
  <si>
    <t>042</t>
  </si>
  <si>
    <t>Плата за размещение твердых коммунальных отходов</t>
  </si>
  <si>
    <t>Плата за выбросы загрязняющих веществ, образующихся при сжигании на факельных установках и (или) рассеивании попутного нефтяного газа</t>
  </si>
  <si>
    <t>ФЕДЕРАЛЬНАЯ СЛУЖБА ПО ВЕТЕРИНАРНОМУ И ФИТОСАНИТАРНОМУ КОНТРОЛЮ</t>
  </si>
  <si>
    <t>081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</si>
  <si>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</si>
  <si>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Прочие доходы от компенсации затрат бюджетов муниципальных районов</t>
  </si>
  <si>
    <t>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</si>
  <si>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179</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</si>
  <si>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</si>
  <si>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</si>
  <si>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</si>
  <si>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750</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</si>
  <si>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</si>
  <si>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материальных запасов по указанному имуществу</t>
  </si>
  <si>
    <t>052</t>
  </si>
  <si>
    <t>Межбюджетные трансферты, передаваемые бюджетам, за счет средств резервного фонда Правительства Российской Федерации</t>
  </si>
  <si>
    <t>Прочие дотации</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</si>
  <si>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</si>
  <si>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</si>
  <si>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188</t>
  </si>
  <si>
    <t>163</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</si>
  <si>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</si>
  <si>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</si>
  <si>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</si>
  <si>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</si>
  <si>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</si>
  <si>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</si>
  <si>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Доходы от приватизации имущества, находящегося в государственной и муниципальной собственности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</si>
  <si>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</si>
  <si>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</si>
  <si>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090</t>
  </si>
  <si>
    <t>АДМИНИСТРАЦИЯ МУНИЦИПАЛЬНОГО ОБРАЗОВАНИЯ МАРЬЯНОВСКОЕ ГОРОДСКОЕ ПОСЕЛЕНИЕ МАРЬЯНОВСКОГО МУНИЦИПАЛЬНОГО РАЙОНА ОМСКОЙ ОБЛАСТИ</t>
  </si>
  <si>
    <t>610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</si>
  <si>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</si>
  <si>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</si>
  <si>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</si>
  <si>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813</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</si>
  <si>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</si>
  <si>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400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</si>
  <si>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</si>
  <si>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Административные штрафы, установленные законами субъектов Российской Федерации об административных правонарушениях</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</si>
  <si>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</si>
  <si>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Субсидии бюджетам на развитие транспортной инфраструктуры на сельских территориях</t>
  </si>
  <si>
    <t>Субсидии бюджетам муниципальных районов на развитие транспортной инфраструктуры на сельских территориях</t>
  </si>
  <si>
    <t>372</t>
  </si>
  <si>
    <t>Инициативные платежи</t>
  </si>
  <si>
    <t>Инициативные платежи, зачисляемые в бюджеты муниципальных районов</t>
  </si>
  <si>
    <t>ПРОЧИЕ НЕНАЛОГОВЫЕ ДОХОДЫ</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</si>
  <si>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</si>
  <si>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</si>
  <si>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Возврат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t>
  </si>
  <si>
    <t>МИНИСТЕРСТВО ПРИРОДНЫХ РЕСУРСОВ И ЭКОЛОГИИ ОМСКОЙ ОБЛАСТИ</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</si>
  <si>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</si>
  <si>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бюджета Марьяновского муниципального района за 2024 год"</t>
  </si>
  <si>
    <t>доходов бюджета за 2024 год</t>
  </si>
  <si>
    <t xml:space="preserve">от 28.05.2025  № 95/8     "Об утверждении отчета об исполнении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</si>
</sst>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Red]\-#,##0.00;0.00"/>
    <numFmt numFmtId="165" formatCode="00\.00\.00"/>
    <numFmt numFmtId="166" formatCode="[&gt;=0.005]#,##0.00;[Red][&lt;=-0.005]\-#,##0.00;#,##0.00"/>
  </numFmts>
  <fonts count="18" x14ac:knownFonts="1">
    <font>
      <sz val="12"/>
      <color theme="1"/>
      <name val="Calibri"/>
      <family val="2"/>
      <charset val="204"/>
      <scheme val="minor"/>
    </font>
    <font>
      <sz val="10"/>
      <name val="Arial"/>
      <family val="2"/>
      <charset val="204"/>
    </font>
    <font>
      <sz val="10"/>
      <name val="Times New Roman"/>
      <family val="1"/>
      <charset val="204"/>
    </font>
    <font>
      <sz val="8"/>
      <name val="Calibri"/>
      <family val="2"/>
      <charset val="204"/>
    </font>
    <font>
      <sz val="9"/>
      <name val="Times New Roman"/>
      <family val="1"/>
      <charset val="204"/>
    </font>
    <font>
      <sz val="12"/>
      <name val="Times New Roman"/>
      <family val="1"/>
      <charset val="204"/>
    </font>
    <font>
      <sz val="8"/>
      <name val="Times New Roman"/>
      <family val="1"/>
      <charset val="204"/>
    </font>
    <font>
      <sz val="11"/>
      <name val="Times New Roman"/>
      <family val="1"/>
      <charset val="204"/>
    </font>
    <font>
      <sz val="10"/>
      <name val="Arial"/>
      <family val="2"/>
      <charset val="204"/>
    </font>
    <font>
      <b/>
      <sz val="9"/>
      <name val="Times New Roman"/>
      <family val="1"/>
      <charset val="204"/>
    </font>
    <font>
      <b/>
      <sz val="10"/>
      <name val="Times New Roman"/>
      <family val="1"/>
      <charset val="204"/>
    </font>
    <font>
      <sz val="10"/>
      <name val="Arial"/>
      <family val="2"/>
      <charset val="204"/>
    </font>
    <font>
      <sz val="10"/>
      <name val="Arial"/>
      <family val="2"/>
      <charset val="204"/>
    </font>
    <font>
      <b/>
      <sz val="12"/>
      <name val="Times New Roman"/>
      <family val="1"/>
      <charset val="204"/>
    </font>
    <font>
      <sz val="10"/>
      <color indexed="8"/>
      <name val="Arial"/>
      <family val="2"/>
      <charset val="204"/>
    </font>
    <font>
      <sz val="14"/>
      <color theme="1"/>
      <name val="Calibri"/>
      <family val="2"/>
      <charset val="204"/>
      <scheme val="minor"/>
    </font>
    <font>
      <sz val="11"/>
      <color theme="1"/>
      <name val="Calibri"/>
      <family val="2"/>
      <charset val="204"/>
      <scheme val="minor"/>
    </font>
    <font>
      <sz val="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3"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right/>
      <top/>
      <bottom style="thin">
        <color indexed="64"/>
      </bottom>
      <diagonal/>
    </border>
  </borders>
  <cellStyleXfs count="7">
    <xf numFmtId="0" fontId="0" fillId="0" borderId="0"/>
    <xf numFmtId="0" fontId="1" fillId="0" borderId="0"/>
    <xf numFmtId="0" fontId="8" fillId="0" borderId="0"/>
    <xf numFmtId="0" fontId="11" fillId="0" borderId="0"/>
    <xf numFmtId="0" fontId="15" fillId="0" borderId="0"/>
    <xf numFmtId="0" fontId="16" fillId="0" borderId="0"/>
    <xf numFmtId="0" fontId="12" fillId="0" borderId="0"/>
  </cellStyleXfs>
  <cellXfs count="160">
    <xf numFmtId="0" fontId="0" fillId="0" borderId="0" xfId="0"/>
    <xf numFmtId="0" fontId="5" fillId="0" borderId="0" xfId="0" applyFont="1" applyFill="1"/>
    <xf numFmtId="49" fontId="6"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Fill="1" applyAlignment="1">
      <alignment horizontal="center" vertical="center"/>
    </xf>
    <xf numFmtId="49" fontId="5" fillId="0" borderId="0" xfId="0" applyNumberFormat="1" applyFont="1" applyFill="1"/>
    <xf numFmtId="49" fontId="5" fillId="0" borderId="0" xfId="0" applyNumberFormat="1" applyFont="1" applyFill="1" applyAlignment="1">
      <alignment horizontal="center"/>
    </xf>
    <xf numFmtId="0" fontId="4" fillId="0" borderId="0" xfId="0" applyFont="1" applyFill="1"/>
    <xf numFmtId="0" fontId="7" fillId="0" borderId="0" xfId="0" applyFont="1" applyFill="1" applyAlignment="1">
      <alignment horizontal="center" vertical="center"/>
    </xf>
    <xf numFmtId="49" fontId="5" fillId="0" borderId="1" xfId="0" applyNumberFormat="1" applyFont="1" applyFill="1" applyBorder="1" applyAlignment="1">
      <alignment horizontal="center" vertical="top" wrapText="1"/>
    </xf>
    <xf numFmtId="0" fontId="2" fillId="0" borderId="1" xfId="0" applyFont="1" applyFill="1" applyBorder="1" applyAlignment="1">
      <alignment horizontal="center" vertical="center"/>
    </xf>
    <xf numFmtId="0" fontId="5" fillId="0" borderId="0" xfId="0" applyFont="1" applyFill="1" applyAlignment="1">
      <alignment horizontal="center"/>
    </xf>
    <xf numFmtId="0" fontId="2" fillId="2" borderId="0" xfId="0" applyFont="1" applyFill="1" applyAlignment="1">
      <alignment horizontal="left"/>
    </xf>
    <xf numFmtId="49" fontId="2" fillId="2" borderId="1" xfId="0" applyNumberFormat="1" applyFont="1" applyFill="1" applyBorder="1" applyAlignment="1">
      <alignment horizontal="left" vertical="top" wrapText="1"/>
    </xf>
    <xf numFmtId="49" fontId="2" fillId="2" borderId="1" xfId="0" applyNumberFormat="1" applyFont="1" applyFill="1" applyBorder="1" applyAlignment="1">
      <alignment horizontal="left" vertical="center" wrapText="1"/>
    </xf>
    <xf numFmtId="165" fontId="2" fillId="2" borderId="2" xfId="2" applyNumberFormat="1" applyFont="1" applyFill="1" applyBorder="1" applyAlignment="1" applyProtection="1">
      <alignment horizontal="left" vertical="top" wrapText="1"/>
      <protection hidden="1"/>
    </xf>
    <xf numFmtId="165" fontId="2" fillId="2" borderId="3" xfId="2" applyNumberFormat="1" applyFont="1" applyFill="1" applyBorder="1" applyAlignment="1" applyProtection="1">
      <alignment horizontal="left" vertical="center" wrapText="1"/>
      <protection hidden="1"/>
    </xf>
    <xf numFmtId="49" fontId="2" fillId="2" borderId="3" xfId="0" applyNumberFormat="1" applyFont="1" applyFill="1" applyBorder="1" applyAlignment="1">
      <alignment horizontal="left" vertical="center" wrapText="1"/>
    </xf>
    <xf numFmtId="0" fontId="2" fillId="2" borderId="1" xfId="0" applyFont="1" applyFill="1" applyBorder="1" applyAlignment="1">
      <alignment vertical="center" wrapText="1"/>
    </xf>
    <xf numFmtId="0" fontId="2" fillId="2" borderId="1" xfId="1" applyNumberFormat="1" applyFont="1" applyFill="1" applyBorder="1" applyAlignment="1" applyProtection="1">
      <alignment horizontal="left" vertical="center" wrapText="1"/>
      <protection hidden="1"/>
    </xf>
    <xf numFmtId="2" fontId="2" fillId="2" borderId="1" xfId="0" applyNumberFormat="1" applyFont="1" applyFill="1" applyBorder="1" applyAlignment="1">
      <alignment horizontal="left" vertical="center" wrapText="1"/>
    </xf>
    <xf numFmtId="0" fontId="9" fillId="0" borderId="1" xfId="0" applyFont="1" applyFill="1" applyBorder="1" applyAlignment="1">
      <alignment horizontal="center" vertical="center"/>
    </xf>
    <xf numFmtId="0" fontId="9" fillId="0" borderId="0" xfId="0" applyFont="1" applyFill="1"/>
    <xf numFmtId="0" fontId="2" fillId="0" borderId="4" xfId="0" applyFont="1" applyFill="1" applyBorder="1" applyAlignment="1">
      <alignment horizontal="center" vertical="center" wrapText="1"/>
    </xf>
    <xf numFmtId="0" fontId="2" fillId="2" borderId="4" xfId="0" applyFont="1" applyFill="1" applyBorder="1" applyAlignment="1">
      <alignment horizontal="left" vertical="center" wrapText="1"/>
    </xf>
    <xf numFmtId="49" fontId="2" fillId="2" borderId="4" xfId="0" applyNumberFormat="1" applyFont="1" applyFill="1" applyBorder="1" applyAlignment="1">
      <alignment horizontal="center" vertical="center" wrapText="1"/>
    </xf>
    <xf numFmtId="165" fontId="2" fillId="0" borderId="2" xfId="1" applyNumberFormat="1" applyFont="1" applyFill="1" applyBorder="1" applyAlignment="1" applyProtection="1">
      <alignment horizontal="left" vertical="top" wrapText="1"/>
      <protection hidden="1"/>
    </xf>
    <xf numFmtId="165" fontId="2" fillId="0" borderId="2" xfId="1" applyNumberFormat="1" applyFont="1" applyFill="1" applyBorder="1" applyAlignment="1" applyProtection="1">
      <alignment horizontal="left" vertical="center" wrapText="1"/>
      <protection hidden="1"/>
    </xf>
    <xf numFmtId="0" fontId="2" fillId="2" borderId="0" xfId="0" applyFont="1" applyFill="1" applyBorder="1" applyAlignment="1">
      <alignment horizontal="left" vertical="center" wrapText="1"/>
    </xf>
    <xf numFmtId="0" fontId="2" fillId="0" borderId="1" xfId="1" applyNumberFormat="1" applyFont="1" applyFill="1" applyBorder="1" applyAlignment="1" applyProtection="1">
      <alignment horizontal="left" vertical="top" wrapText="1"/>
      <protection hidden="1"/>
    </xf>
    <xf numFmtId="0" fontId="2" fillId="2" borderId="1" xfId="0" applyFont="1" applyFill="1" applyBorder="1" applyAlignment="1">
      <alignment horizontal="center" vertical="center" wrapText="1"/>
    </xf>
    <xf numFmtId="0" fontId="2" fillId="0" borderId="1" xfId="0" applyFont="1" applyFill="1" applyBorder="1" applyAlignment="1">
      <alignment horizont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top" wrapText="1"/>
    </xf>
    <xf numFmtId="0" fontId="2" fillId="2" borderId="1"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0" xfId="0" applyFont="1" applyFill="1"/>
    <xf numFmtId="49" fontId="2" fillId="2" borderId="1" xfId="0" applyNumberFormat="1" applyFont="1" applyFill="1" applyBorder="1" applyAlignment="1">
      <alignment vertical="top" wrapText="1"/>
    </xf>
    <xf numFmtId="49" fontId="2" fillId="2" borderId="1" xfId="0" applyNumberFormat="1" applyFont="1" applyFill="1" applyBorder="1" applyAlignment="1">
      <alignment horizontal="center" vertical="top"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xf>
    <xf numFmtId="0" fontId="2" fillId="2" borderId="1" xfId="0" applyFont="1" applyFill="1" applyBorder="1" applyAlignment="1">
      <alignment horizontal="left" vertical="center" wrapText="1"/>
    </xf>
    <xf numFmtId="0" fontId="2" fillId="2" borderId="0" xfId="0" applyFont="1" applyFill="1" applyAlignment="1">
      <alignment horizontal="right"/>
    </xf>
    <xf numFmtId="165" fontId="2" fillId="0" borderId="5" xfId="1" applyNumberFormat="1" applyFont="1" applyFill="1" applyBorder="1" applyAlignment="1" applyProtection="1">
      <alignment horizontal="left" vertical="top" wrapText="1"/>
      <protection hidden="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165" fontId="2" fillId="2" borderId="3" xfId="1" applyNumberFormat="1" applyFont="1" applyFill="1" applyBorder="1" applyAlignment="1" applyProtection="1">
      <alignment horizontal="left" vertical="top" wrapText="1"/>
      <protection hidden="1"/>
    </xf>
    <xf numFmtId="0" fontId="2" fillId="2" borderId="1" xfId="1" applyNumberFormat="1" applyFont="1" applyFill="1" applyBorder="1" applyAlignment="1" applyProtection="1">
      <alignment horizontal="left" vertical="top" wrapText="1"/>
      <protection hidden="1"/>
    </xf>
    <xf numFmtId="0" fontId="5" fillId="2" borderId="0" xfId="0" applyFont="1" applyFill="1"/>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49" fontId="2" fillId="3" borderId="1" xfId="0" applyNumberFormat="1" applyFont="1" applyFill="1" applyBorder="1" applyAlignment="1">
      <alignment horizontal="center" vertical="center" wrapText="1"/>
    </xf>
    <xf numFmtId="49" fontId="2" fillId="3" borderId="1" xfId="0" applyNumberFormat="1" applyFont="1" applyFill="1" applyBorder="1" applyAlignment="1">
      <alignment horizontal="left" vertical="center" wrapText="1"/>
    </xf>
    <xf numFmtId="49" fontId="2" fillId="3" borderId="1" xfId="0" applyNumberFormat="1" applyFont="1" applyFill="1" applyBorder="1" applyAlignment="1">
      <alignment horizontal="left"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left" vertical="center" wrapText="1"/>
    </xf>
    <xf numFmtId="0" fontId="2" fillId="2" borderId="3" xfId="0" applyFont="1" applyFill="1" applyBorder="1" applyAlignment="1">
      <alignment horizontal="left" vertical="top" wrapText="1"/>
    </xf>
    <xf numFmtId="0" fontId="2" fillId="3" borderId="1" xfId="0" applyFont="1" applyFill="1" applyBorder="1" applyAlignment="1">
      <alignment horizontal="center" vertical="center"/>
    </xf>
    <xf numFmtId="49" fontId="2" fillId="3" borderId="1" xfId="0" applyNumberFormat="1" applyFont="1" applyFill="1" applyBorder="1" applyAlignment="1">
      <alignment horizontal="center" vertical="center"/>
    </xf>
    <xf numFmtId="49" fontId="2" fillId="3" borderId="3" xfId="0" applyNumberFormat="1"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165" fontId="2" fillId="0" borderId="2" xfId="6" applyNumberFormat="1" applyFont="1" applyFill="1" applyBorder="1" applyAlignment="1" applyProtection="1">
      <alignment horizontal="left" vertical="top" wrapText="1"/>
      <protection hidden="1"/>
    </xf>
    <xf numFmtId="49" fontId="2" fillId="2"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165" fontId="2" fillId="0" borderId="3" xfId="1" applyNumberFormat="1" applyFont="1" applyFill="1" applyBorder="1" applyAlignment="1" applyProtection="1">
      <alignment horizontal="left" vertical="top" wrapText="1"/>
      <protection hidden="1"/>
    </xf>
    <xf numFmtId="165" fontId="2" fillId="0" borderId="2" xfId="0" applyNumberFormat="1" applyFont="1" applyFill="1" applyBorder="1" applyAlignment="1" applyProtection="1">
      <alignment horizontal="left" vertical="top" wrapText="1"/>
      <protection hidden="1"/>
    </xf>
    <xf numFmtId="165" fontId="2" fillId="0" borderId="5" xfId="0" applyNumberFormat="1" applyFont="1" applyFill="1" applyBorder="1" applyAlignment="1" applyProtection="1">
      <alignment horizontal="left" vertical="top" wrapText="1"/>
      <protection hidden="1"/>
    </xf>
    <xf numFmtId="49" fontId="2" fillId="2" borderId="1" xfId="0" applyNumberFormat="1" applyFont="1" applyFill="1" applyBorder="1" applyAlignment="1">
      <alignment horizontal="center" vertical="center" wrapText="1"/>
    </xf>
    <xf numFmtId="49" fontId="2" fillId="3"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xf>
    <xf numFmtId="165" fontId="2" fillId="0" borderId="2" xfId="0" applyNumberFormat="1" applyFont="1" applyFill="1" applyBorder="1" applyAlignment="1" applyProtection="1">
      <alignment horizontal="left" vertical="center" wrapText="1"/>
      <protection hidden="1"/>
    </xf>
    <xf numFmtId="0" fontId="2" fillId="0" borderId="1" xfId="1" applyNumberFormat="1" applyFont="1" applyFill="1" applyBorder="1" applyAlignment="1" applyProtection="1">
      <alignment horizontal="left" vertical="center" wrapText="1"/>
      <protection hidden="1"/>
    </xf>
    <xf numFmtId="0" fontId="2"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5" fillId="4" borderId="0" xfId="0" applyFont="1" applyFill="1"/>
    <xf numFmtId="0" fontId="2" fillId="4" borderId="1" xfId="1" applyNumberFormat="1" applyFont="1" applyFill="1" applyBorder="1" applyAlignment="1" applyProtection="1">
      <alignment horizontal="left" vertical="center" wrapText="1"/>
      <protection hidden="1"/>
    </xf>
    <xf numFmtId="49" fontId="2" fillId="2" borderId="1" xfId="0" applyNumberFormat="1" applyFont="1" applyFill="1" applyBorder="1" applyAlignment="1">
      <alignment horizontal="center" vertical="center" wrapText="1"/>
    </xf>
    <xf numFmtId="49" fontId="2" fillId="3"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xf>
    <xf numFmtId="49" fontId="10" fillId="2" borderId="1" xfId="0" applyNumberFormat="1" applyFont="1" applyFill="1" applyBorder="1" applyAlignment="1">
      <alignment horizontal="left" vertical="center" wrapText="1"/>
    </xf>
    <xf numFmtId="0" fontId="10" fillId="2" borderId="1" xfId="0" applyFont="1" applyFill="1" applyBorder="1" applyAlignment="1">
      <alignment horizontal="center" vertical="center" wrapText="1"/>
    </xf>
    <xf numFmtId="49" fontId="10" fillId="2"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49" fontId="10" fillId="2" borderId="1" xfId="0" applyNumberFormat="1" applyFont="1" applyFill="1" applyBorder="1" applyAlignment="1">
      <alignment horizontal="left" wrapText="1"/>
    </xf>
    <xf numFmtId="0" fontId="10" fillId="2" borderId="1" xfId="0" applyFont="1" applyFill="1" applyBorder="1" applyAlignment="1">
      <alignment horizontal="left" vertical="center" wrapText="1"/>
    </xf>
    <xf numFmtId="0" fontId="10" fillId="2" borderId="1" xfId="0" applyFont="1" applyFill="1" applyBorder="1" applyAlignment="1">
      <alignment horizontal="left" wrapText="1"/>
    </xf>
    <xf numFmtId="0" fontId="10" fillId="2" borderId="1" xfId="1" applyNumberFormat="1" applyFont="1" applyFill="1" applyBorder="1" applyAlignment="1" applyProtection="1">
      <alignment horizontal="left" vertical="center" wrapText="1"/>
      <protection hidden="1"/>
    </xf>
    <xf numFmtId="0" fontId="13" fillId="0" borderId="0" xfId="0" applyFont="1" applyFill="1"/>
    <xf numFmtId="49" fontId="10" fillId="2" borderId="1" xfId="0" applyNumberFormat="1" applyFont="1" applyFill="1" applyBorder="1" applyAlignment="1">
      <alignment horizontal="center" vertical="center"/>
    </xf>
    <xf numFmtId="0" fontId="2" fillId="2" borderId="3" xfId="0" applyFont="1" applyFill="1" applyBorder="1" applyAlignment="1">
      <alignment vertical="center" wrapText="1"/>
    </xf>
    <xf numFmtId="49" fontId="2" fillId="2" borderId="1" xfId="0" applyNumberFormat="1" applyFont="1" applyFill="1" applyBorder="1" applyAlignment="1">
      <alignment horizontal="center" vertical="center" wrapText="1"/>
    </xf>
    <xf numFmtId="0" fontId="2" fillId="2" borderId="0" xfId="0" applyFont="1" applyFill="1" applyAlignment="1">
      <alignment horizontal="right"/>
    </xf>
    <xf numFmtId="49" fontId="10" fillId="0" borderId="1" xfId="0" applyNumberFormat="1" applyFont="1" applyFill="1" applyBorder="1" applyAlignment="1">
      <alignment horizontal="left" vertical="center" wrapText="1"/>
    </xf>
    <xf numFmtId="0" fontId="2" fillId="2" borderId="6" xfId="0" applyFont="1" applyFill="1" applyBorder="1" applyAlignment="1">
      <alignment horizontal="left" vertical="center" wrapText="1"/>
    </xf>
    <xf numFmtId="165" fontId="2" fillId="0" borderId="3" xfId="0" applyNumberFormat="1" applyFont="1" applyFill="1" applyBorder="1" applyAlignment="1" applyProtection="1">
      <alignment horizontal="left" vertical="top" wrapText="1"/>
      <protection hidden="1"/>
    </xf>
    <xf numFmtId="166" fontId="14" fillId="0" borderId="7" xfId="0" applyNumberFormat="1" applyFont="1" applyBorder="1" applyAlignment="1">
      <alignment horizontal="right"/>
    </xf>
    <xf numFmtId="166" fontId="14" fillId="0" borderId="0" xfId="0" applyNumberFormat="1" applyFont="1" applyBorder="1" applyAlignment="1">
      <alignment horizontal="right"/>
    </xf>
    <xf numFmtId="4" fontId="2" fillId="2" borderId="1" xfId="0" applyNumberFormat="1" applyFont="1" applyFill="1" applyBorder="1" applyAlignment="1">
      <alignment horizontal="right" textRotation="1"/>
    </xf>
    <xf numFmtId="4" fontId="2" fillId="2" borderId="1" xfId="0" applyNumberFormat="1" applyFont="1" applyFill="1" applyBorder="1" applyAlignment="1">
      <alignment horizontal="right" wrapText="1"/>
    </xf>
    <xf numFmtId="49" fontId="2" fillId="2" borderId="1" xfId="0" applyNumberFormat="1" applyFont="1" applyFill="1" applyBorder="1" applyAlignment="1">
      <alignment horizontal="right" wrapText="1"/>
    </xf>
    <xf numFmtId="4" fontId="2" fillId="3" borderId="1" xfId="0" applyNumberFormat="1" applyFont="1" applyFill="1" applyBorder="1" applyAlignment="1">
      <alignment horizontal="right" wrapText="1"/>
    </xf>
    <xf numFmtId="10" fontId="2" fillId="3" borderId="1" xfId="0" applyNumberFormat="1" applyFont="1" applyFill="1" applyBorder="1" applyAlignment="1">
      <alignment horizontal="right" wrapText="1"/>
    </xf>
    <xf numFmtId="10" fontId="2" fillId="2" borderId="1" xfId="0" applyNumberFormat="1" applyFont="1" applyFill="1" applyBorder="1" applyAlignment="1">
      <alignment horizontal="right" wrapText="1"/>
    </xf>
    <xf numFmtId="164" fontId="2" fillId="2" borderId="1" xfId="1" applyNumberFormat="1" applyFont="1" applyFill="1" applyBorder="1" applyAlignment="1" applyProtection="1">
      <alignment horizontal="right"/>
      <protection hidden="1"/>
    </xf>
    <xf numFmtId="4" fontId="10" fillId="2" borderId="1" xfId="0" applyNumberFormat="1" applyFont="1" applyFill="1" applyBorder="1" applyAlignment="1">
      <alignment horizontal="right" wrapText="1"/>
    </xf>
    <xf numFmtId="10" fontId="10" fillId="2" borderId="1" xfId="0" applyNumberFormat="1" applyFont="1" applyFill="1" applyBorder="1" applyAlignment="1">
      <alignment horizontal="right" wrapText="1"/>
    </xf>
    <xf numFmtId="4" fontId="10" fillId="0" borderId="1" xfId="0" applyNumberFormat="1" applyFont="1" applyFill="1" applyBorder="1" applyAlignment="1">
      <alignment horizontal="right" wrapText="1"/>
    </xf>
    <xf numFmtId="10" fontId="10" fillId="0" borderId="1" xfId="0" applyNumberFormat="1" applyFont="1" applyFill="1" applyBorder="1" applyAlignment="1">
      <alignment horizontal="right" wrapText="1"/>
    </xf>
    <xf numFmtId="4" fontId="2" fillId="0" borderId="1" xfId="0" applyNumberFormat="1" applyFont="1" applyFill="1" applyBorder="1" applyAlignment="1">
      <alignment horizontal="right" wrapText="1"/>
    </xf>
    <xf numFmtId="4" fontId="2" fillId="2" borderId="4" xfId="0" applyNumberFormat="1" applyFont="1" applyFill="1" applyBorder="1" applyAlignment="1">
      <alignment horizontal="right" wrapText="1"/>
    </xf>
    <xf numFmtId="4" fontId="10" fillId="2" borderId="1" xfId="0" applyNumberFormat="1" applyFont="1" applyFill="1" applyBorder="1" applyAlignment="1">
      <alignment horizontal="right"/>
    </xf>
    <xf numFmtId="4" fontId="2" fillId="3" borderId="1" xfId="0" applyNumberFormat="1" applyFont="1" applyFill="1" applyBorder="1" applyAlignment="1">
      <alignment horizontal="right"/>
    </xf>
    <xf numFmtId="10" fontId="2" fillId="0" borderId="1" xfId="0" applyNumberFormat="1" applyFont="1" applyFill="1" applyBorder="1" applyAlignment="1">
      <alignment horizontal="right" wrapText="1"/>
    </xf>
    <xf numFmtId="4" fontId="2" fillId="4" borderId="1" xfId="0" applyNumberFormat="1" applyFont="1" applyFill="1" applyBorder="1" applyAlignment="1">
      <alignment horizontal="right" wrapText="1"/>
    </xf>
    <xf numFmtId="10" fontId="2" fillId="4" borderId="1" xfId="0" applyNumberFormat="1" applyFont="1" applyFill="1" applyBorder="1" applyAlignment="1">
      <alignment horizontal="right" wrapText="1"/>
    </xf>
    <xf numFmtId="4" fontId="2" fillId="2" borderId="1" xfId="0" applyNumberFormat="1" applyFont="1" applyFill="1" applyBorder="1" applyAlignment="1">
      <alignment horizontal="right"/>
    </xf>
    <xf numFmtId="4" fontId="2" fillId="0" borderId="1" xfId="0" applyNumberFormat="1" applyFont="1" applyFill="1" applyBorder="1" applyAlignment="1">
      <alignment horizontal="right"/>
    </xf>
    <xf numFmtId="4" fontId="2" fillId="2" borderId="0" xfId="0" applyNumberFormat="1" applyFont="1" applyFill="1" applyAlignment="1">
      <alignment horizontal="right"/>
    </xf>
    <xf numFmtId="4" fontId="5" fillId="0" borderId="0" xfId="0" applyNumberFormat="1" applyFont="1" applyFill="1"/>
    <xf numFmtId="49" fontId="5" fillId="0"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left" vertical="center" wrapText="1"/>
    </xf>
    <xf numFmtId="0" fontId="2" fillId="2" borderId="0" xfId="0" applyFont="1" applyFill="1" applyAlignment="1"/>
    <xf numFmtId="0" fontId="2" fillId="2" borderId="0" xfId="0" applyFont="1" applyFill="1" applyAlignment="1">
      <alignment horizontal="right"/>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xf>
    <xf numFmtId="4" fontId="2" fillId="2" borderId="1" xfId="0" applyNumberFormat="1" applyFont="1" applyFill="1" applyBorder="1" applyAlignment="1">
      <alignment horizontal="right" wrapText="1"/>
    </xf>
    <xf numFmtId="0" fontId="5" fillId="0" borderId="0" xfId="0" applyFont="1" applyFill="1" applyAlignment="1">
      <alignment horizontal="center" vertical="center"/>
    </xf>
    <xf numFmtId="0" fontId="5" fillId="0" borderId="0" xfId="0" applyFont="1" applyFill="1" applyAlignment="1"/>
    <xf numFmtId="49" fontId="2" fillId="2" borderId="1" xfId="0" applyNumberFormat="1" applyFont="1" applyFill="1" applyBorder="1" applyAlignment="1">
      <alignment horizontal="center" vertical="center" textRotation="90" wrapText="1"/>
    </xf>
    <xf numFmtId="49" fontId="2"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right" wrapText="1"/>
    </xf>
    <xf numFmtId="0" fontId="10" fillId="2" borderId="8" xfId="0" applyFont="1" applyFill="1" applyBorder="1" applyAlignment="1">
      <alignment horizontal="center" vertical="center" wrapText="1"/>
    </xf>
    <xf numFmtId="0" fontId="0" fillId="0" borderId="6" xfId="0" applyBorder="1" applyAlignment="1">
      <alignment horizontal="center" vertical="center"/>
    </xf>
    <xf numFmtId="0" fontId="0" fillId="0" borderId="3" xfId="0" applyBorder="1" applyAlignment="1">
      <alignment horizontal="center" vertical="center"/>
    </xf>
    <xf numFmtId="0" fontId="17" fillId="2" borderId="0" xfId="0" applyFont="1" applyFill="1" applyAlignment="1">
      <alignment horizontal="right"/>
    </xf>
    <xf numFmtId="10" fontId="2" fillId="3" borderId="1" xfId="0" applyNumberFormat="1" applyFont="1" applyFill="1" applyBorder="1" applyAlignment="1">
      <alignment horizontal="right" wrapText="1"/>
    </xf>
    <xf numFmtId="49" fontId="2" fillId="2" borderId="1" xfId="0" applyNumberFormat="1" applyFont="1" applyFill="1" applyBorder="1" applyAlignment="1">
      <alignment horizontal="right" vertical="center" textRotation="90" wrapText="1"/>
    </xf>
    <xf numFmtId="0" fontId="5" fillId="0" borderId="9" xfId="0" applyFont="1" applyFill="1" applyBorder="1" applyAlignment="1">
      <alignment horizontal="center" vertical="top"/>
    </xf>
    <xf numFmtId="0" fontId="5" fillId="0" borderId="9" xfId="0" applyFont="1" applyFill="1" applyBorder="1" applyAlignment="1">
      <alignment vertical="top"/>
    </xf>
    <xf numFmtId="49" fontId="2" fillId="2" borderId="1" xfId="0" applyNumberFormat="1" applyFont="1" applyFill="1" applyBorder="1" applyAlignment="1">
      <alignment horizontal="center" vertical="center"/>
    </xf>
    <xf numFmtId="0" fontId="2" fillId="2" borderId="1" xfId="0" applyFont="1" applyFill="1" applyBorder="1" applyAlignment="1"/>
    <xf numFmtId="4" fontId="2" fillId="2" borderId="1" xfId="0" applyNumberFormat="1" applyFont="1" applyFill="1" applyBorder="1" applyAlignment="1">
      <alignment horizontal="center" vertical="center" wrapText="1"/>
    </xf>
  </cellXfs>
  <cellStyles count="7">
    <cellStyle name="Обычный" xfId="0" builtinId="0"/>
    <cellStyle name="Обычный 2" xfId="1"/>
    <cellStyle name="Обычный 2 2" xfId="2"/>
    <cellStyle name="Обычный 2 3" xfId="3"/>
    <cellStyle name="Обычный 3" xfId="4"/>
    <cellStyle name="Обычный 4" xfId="5"/>
    <cellStyle name="Обычный 5"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2"/>
  <sheetViews>
    <sheetView tabSelected="1" zoomScale="80" zoomScaleNormal="80" workbookViewId="0">
      <selection activeCell="H3" sqref="H3:M3"/>
    </sheetView>
  </sheetViews>
  <sheetFormatPr defaultRowHeight="15.75" x14ac:dyDescent="0.25"/>
  <cols>
    <col min="1" max="1" width="4.25" style="12" customWidth="1"/>
    <col min="2" max="2" width="66.375" style="13" bestFit="1" customWidth="1"/>
    <col min="3" max="3" width="6.5" style="38" customWidth="1"/>
    <col min="4" max="4" width="3.125" style="38" customWidth="1"/>
    <col min="5" max="5" width="3.375" style="38" customWidth="1"/>
    <col min="6" max="6" width="3.625" style="38" customWidth="1"/>
    <col min="7" max="7" width="4.375" style="38" customWidth="1"/>
    <col min="8" max="8" width="4.5" style="38" customWidth="1"/>
    <col min="9" max="9" width="5.25" style="38" customWidth="1"/>
    <col min="10" max="10" width="4.375" style="38" customWidth="1"/>
    <col min="11" max="11" width="15.875" style="134" customWidth="1"/>
    <col min="12" max="12" width="14.125" style="134" customWidth="1"/>
    <col min="13" max="13" width="10.375" style="108" customWidth="1"/>
    <col min="14" max="14" width="9" style="1"/>
    <col min="15" max="15" width="9.875" style="1" bestFit="1" customWidth="1"/>
    <col min="16" max="16384" width="9" style="1"/>
  </cols>
  <sheetData>
    <row r="1" spans="1:13" ht="21" customHeight="1" x14ac:dyDescent="0.25">
      <c r="A1" s="9"/>
      <c r="H1" s="47"/>
      <c r="I1" s="140" t="s">
        <v>102</v>
      </c>
      <c r="J1" s="140"/>
      <c r="K1" s="140"/>
      <c r="L1" s="140"/>
      <c r="M1" s="140"/>
    </row>
    <row r="2" spans="1:13" ht="11.25" customHeight="1" x14ac:dyDescent="0.25">
      <c r="A2" s="9"/>
      <c r="H2" s="47"/>
      <c r="I2" s="140" t="s">
        <v>182</v>
      </c>
      <c r="J2" s="140"/>
      <c r="K2" s="140"/>
      <c r="L2" s="140"/>
      <c r="M2" s="140"/>
    </row>
    <row r="3" spans="1:13" ht="13.5" customHeight="1" x14ac:dyDescent="0.25">
      <c r="A3" s="9"/>
      <c r="H3" s="140" t="s">
        <v>386</v>
      </c>
      <c r="I3" s="152"/>
      <c r="J3" s="152"/>
      <c r="K3" s="152"/>
      <c r="L3" s="152"/>
      <c r="M3" s="152"/>
    </row>
    <row r="4" spans="1:13" ht="11.25" customHeight="1" x14ac:dyDescent="0.25">
      <c r="A4" s="9"/>
      <c r="H4" s="47"/>
      <c r="I4" s="140" t="s">
        <v>384</v>
      </c>
      <c r="J4" s="140"/>
      <c r="K4" s="140"/>
      <c r="L4" s="140"/>
      <c r="M4" s="140"/>
    </row>
    <row r="5" spans="1:13" ht="9.75" customHeight="1" x14ac:dyDescent="0.25">
      <c r="A5" s="5"/>
      <c r="I5" s="139"/>
      <c r="J5" s="139"/>
      <c r="K5" s="139"/>
      <c r="L5" s="139"/>
      <c r="M5" s="139"/>
    </row>
    <row r="6" spans="1:13" x14ac:dyDescent="0.25">
      <c r="A6" s="144" t="s">
        <v>75</v>
      </c>
      <c r="B6" s="145"/>
      <c r="C6" s="145"/>
      <c r="D6" s="145"/>
      <c r="E6" s="145"/>
      <c r="F6" s="145"/>
      <c r="G6" s="145"/>
      <c r="H6" s="145"/>
      <c r="I6" s="145"/>
      <c r="J6" s="145"/>
      <c r="K6" s="145"/>
      <c r="L6" s="145"/>
      <c r="M6" s="145"/>
    </row>
    <row r="7" spans="1:13" x14ac:dyDescent="0.25">
      <c r="A7" s="144" t="s">
        <v>77</v>
      </c>
      <c r="B7" s="145"/>
      <c r="C7" s="145"/>
      <c r="D7" s="145"/>
      <c r="E7" s="145"/>
      <c r="F7" s="145"/>
      <c r="G7" s="145"/>
      <c r="H7" s="145"/>
      <c r="I7" s="145"/>
      <c r="J7" s="145"/>
      <c r="K7" s="145"/>
      <c r="L7" s="145"/>
      <c r="M7" s="145"/>
    </row>
    <row r="8" spans="1:13" ht="19.5" customHeight="1" x14ac:dyDescent="0.25">
      <c r="A8" s="155" t="s">
        <v>385</v>
      </c>
      <c r="B8" s="156"/>
      <c r="C8" s="156"/>
      <c r="D8" s="156"/>
      <c r="E8" s="156"/>
      <c r="F8" s="156"/>
      <c r="G8" s="156"/>
      <c r="H8" s="156"/>
      <c r="I8" s="156"/>
      <c r="J8" s="156"/>
      <c r="K8" s="156"/>
      <c r="L8" s="156"/>
      <c r="M8" s="156"/>
    </row>
    <row r="9" spans="1:13" s="6" customFormat="1" ht="19.5" customHeight="1" x14ac:dyDescent="0.25">
      <c r="A9" s="136" t="s">
        <v>91</v>
      </c>
      <c r="B9" s="141" t="s">
        <v>25</v>
      </c>
      <c r="C9" s="141" t="s">
        <v>26</v>
      </c>
      <c r="D9" s="141"/>
      <c r="E9" s="141"/>
      <c r="F9" s="141"/>
      <c r="G9" s="141"/>
      <c r="H9" s="141"/>
      <c r="I9" s="141"/>
      <c r="J9" s="141"/>
      <c r="K9" s="143" t="s">
        <v>325</v>
      </c>
      <c r="L9" s="141" t="s">
        <v>28</v>
      </c>
      <c r="M9" s="141"/>
    </row>
    <row r="10" spans="1:13" s="6" customFormat="1" ht="16.5" customHeight="1" x14ac:dyDescent="0.25">
      <c r="A10" s="136"/>
      <c r="B10" s="141"/>
      <c r="C10" s="141"/>
      <c r="D10" s="141"/>
      <c r="E10" s="141"/>
      <c r="F10" s="141"/>
      <c r="G10" s="141"/>
      <c r="H10" s="141"/>
      <c r="I10" s="141"/>
      <c r="J10" s="141"/>
      <c r="K10" s="143"/>
      <c r="L10" s="141"/>
      <c r="M10" s="141"/>
    </row>
    <row r="11" spans="1:13" s="6" customFormat="1" x14ac:dyDescent="0.25">
      <c r="A11" s="136"/>
      <c r="B11" s="141"/>
      <c r="C11" s="146" t="s">
        <v>92</v>
      </c>
      <c r="D11" s="157" t="s">
        <v>27</v>
      </c>
      <c r="E11" s="157"/>
      <c r="F11" s="157"/>
      <c r="G11" s="157"/>
      <c r="H11" s="157"/>
      <c r="I11" s="158"/>
      <c r="J11" s="146" t="s">
        <v>93</v>
      </c>
      <c r="K11" s="143"/>
      <c r="L11" s="142"/>
      <c r="M11" s="142"/>
    </row>
    <row r="12" spans="1:13" s="6" customFormat="1" x14ac:dyDescent="0.25">
      <c r="A12" s="136"/>
      <c r="B12" s="141"/>
      <c r="C12" s="146"/>
      <c r="D12" s="146" t="s">
        <v>94</v>
      </c>
      <c r="E12" s="154" t="s">
        <v>95</v>
      </c>
      <c r="F12" s="146" t="s">
        <v>96</v>
      </c>
      <c r="G12" s="146" t="s">
        <v>97</v>
      </c>
      <c r="H12" s="146" t="s">
        <v>98</v>
      </c>
      <c r="I12" s="146" t="s">
        <v>0</v>
      </c>
      <c r="J12" s="146"/>
      <c r="K12" s="143"/>
      <c r="L12" s="142"/>
      <c r="M12" s="142"/>
    </row>
    <row r="13" spans="1:13" s="6" customFormat="1" ht="6" customHeight="1" x14ac:dyDescent="0.25">
      <c r="A13" s="136"/>
      <c r="B13" s="141"/>
      <c r="C13" s="146"/>
      <c r="D13" s="146"/>
      <c r="E13" s="154"/>
      <c r="F13" s="146"/>
      <c r="G13" s="146"/>
      <c r="H13" s="146"/>
      <c r="I13" s="146"/>
      <c r="J13" s="146"/>
      <c r="K13" s="143"/>
      <c r="L13" s="142"/>
      <c r="M13" s="142"/>
    </row>
    <row r="14" spans="1:13" s="6" customFormat="1" x14ac:dyDescent="0.25">
      <c r="A14" s="136"/>
      <c r="B14" s="141"/>
      <c r="C14" s="146"/>
      <c r="D14" s="146"/>
      <c r="E14" s="154"/>
      <c r="F14" s="146"/>
      <c r="G14" s="146"/>
      <c r="H14" s="146"/>
      <c r="I14" s="146"/>
      <c r="J14" s="146"/>
      <c r="K14" s="143"/>
      <c r="L14" s="159" t="s">
        <v>76</v>
      </c>
      <c r="M14" s="141" t="s">
        <v>104</v>
      </c>
    </row>
    <row r="15" spans="1:13" s="6" customFormat="1" ht="11.25" customHeight="1" x14ac:dyDescent="0.25">
      <c r="A15" s="136"/>
      <c r="B15" s="141"/>
      <c r="C15" s="146"/>
      <c r="D15" s="146"/>
      <c r="E15" s="154"/>
      <c r="F15" s="146"/>
      <c r="G15" s="146"/>
      <c r="H15" s="146"/>
      <c r="I15" s="146"/>
      <c r="J15" s="146"/>
      <c r="K15" s="143"/>
      <c r="L15" s="159"/>
      <c r="M15" s="141"/>
    </row>
    <row r="16" spans="1:13" s="6" customFormat="1" ht="9" customHeight="1" x14ac:dyDescent="0.25">
      <c r="A16" s="136"/>
      <c r="B16" s="141"/>
      <c r="C16" s="146"/>
      <c r="D16" s="146"/>
      <c r="E16" s="154"/>
      <c r="F16" s="146"/>
      <c r="G16" s="146"/>
      <c r="H16" s="146"/>
      <c r="I16" s="146"/>
      <c r="J16" s="146"/>
      <c r="K16" s="143"/>
      <c r="L16" s="159"/>
      <c r="M16" s="141"/>
    </row>
    <row r="17" spans="1:13" s="6" customFormat="1" ht="6.75" customHeight="1" x14ac:dyDescent="0.25">
      <c r="A17" s="136"/>
      <c r="B17" s="141"/>
      <c r="C17" s="146"/>
      <c r="D17" s="146"/>
      <c r="E17" s="154"/>
      <c r="F17" s="146"/>
      <c r="G17" s="146"/>
      <c r="H17" s="146"/>
      <c r="I17" s="146"/>
      <c r="J17" s="146"/>
      <c r="K17" s="143"/>
      <c r="L17" s="159"/>
      <c r="M17" s="141"/>
    </row>
    <row r="18" spans="1:13" s="6" customFormat="1" ht="3.75" customHeight="1" x14ac:dyDescent="0.25">
      <c r="A18" s="136"/>
      <c r="B18" s="141"/>
      <c r="C18" s="146"/>
      <c r="D18" s="146"/>
      <c r="E18" s="154"/>
      <c r="F18" s="146"/>
      <c r="G18" s="146"/>
      <c r="H18" s="146"/>
      <c r="I18" s="146"/>
      <c r="J18" s="146"/>
      <c r="K18" s="143"/>
      <c r="L18" s="159"/>
      <c r="M18" s="141"/>
    </row>
    <row r="19" spans="1:13" s="6" customFormat="1" ht="2.25" hidden="1" customHeight="1" x14ac:dyDescent="0.25">
      <c r="A19" s="136"/>
      <c r="B19" s="141"/>
      <c r="C19" s="146"/>
      <c r="D19" s="146"/>
      <c r="E19" s="154"/>
      <c r="F19" s="146"/>
      <c r="G19" s="146"/>
      <c r="H19" s="146"/>
      <c r="I19" s="146"/>
      <c r="J19" s="146"/>
      <c r="K19" s="143"/>
      <c r="L19" s="159"/>
      <c r="M19" s="141"/>
    </row>
    <row r="20" spans="1:13" s="6" customFormat="1" hidden="1" x14ac:dyDescent="0.25">
      <c r="A20" s="10"/>
      <c r="B20" s="14"/>
      <c r="C20" s="39"/>
      <c r="D20" s="40"/>
      <c r="E20" s="43" t="s">
        <v>1</v>
      </c>
      <c r="F20" s="40"/>
      <c r="G20" s="43" t="s">
        <v>2</v>
      </c>
      <c r="H20" s="40"/>
      <c r="I20" s="43"/>
      <c r="J20" s="39"/>
      <c r="K20" s="114"/>
      <c r="L20" s="115"/>
      <c r="M20" s="116"/>
    </row>
    <row r="21" spans="1:13" s="7" customFormat="1" x14ac:dyDescent="0.25">
      <c r="A21" s="2">
        <v>1</v>
      </c>
      <c r="B21" s="37">
        <v>2</v>
      </c>
      <c r="C21" s="43">
        <v>3</v>
      </c>
      <c r="D21" s="43">
        <v>4</v>
      </c>
      <c r="E21" s="43">
        <v>5</v>
      </c>
      <c r="F21" s="43">
        <v>6</v>
      </c>
      <c r="G21" s="43">
        <v>7</v>
      </c>
      <c r="H21" s="43">
        <v>8</v>
      </c>
      <c r="I21" s="43">
        <v>9</v>
      </c>
      <c r="J21" s="43">
        <v>10</v>
      </c>
      <c r="K21" s="116">
        <v>11</v>
      </c>
      <c r="L21" s="116">
        <v>12</v>
      </c>
      <c r="M21" s="116">
        <v>13</v>
      </c>
    </row>
    <row r="22" spans="1:13" s="7" customFormat="1" x14ac:dyDescent="0.25">
      <c r="A22" s="2" t="s">
        <v>45</v>
      </c>
      <c r="B22" s="66" t="s">
        <v>249</v>
      </c>
      <c r="C22" s="65" t="s">
        <v>247</v>
      </c>
      <c r="D22" s="65"/>
      <c r="E22" s="65"/>
      <c r="F22" s="65"/>
      <c r="G22" s="65"/>
      <c r="H22" s="65"/>
      <c r="I22" s="65"/>
      <c r="J22" s="65"/>
      <c r="K22" s="117">
        <f>K23</f>
        <v>2680834.59</v>
      </c>
      <c r="L22" s="117">
        <f>L23</f>
        <v>2680834.59</v>
      </c>
      <c r="M22" s="118">
        <f t="shared" ref="M22:M36" si="0">L22/K22</f>
        <v>1</v>
      </c>
    </row>
    <row r="23" spans="1:13" s="7" customFormat="1" x14ac:dyDescent="0.25">
      <c r="A23" s="2"/>
      <c r="B23" s="15" t="s">
        <v>99</v>
      </c>
      <c r="C23" s="43" t="s">
        <v>247</v>
      </c>
      <c r="D23" s="43" t="s">
        <v>45</v>
      </c>
      <c r="E23" s="43" t="s">
        <v>72</v>
      </c>
      <c r="F23" s="43" t="s">
        <v>22</v>
      </c>
      <c r="G23" s="43" t="s">
        <v>23</v>
      </c>
      <c r="H23" s="43" t="s">
        <v>22</v>
      </c>
      <c r="I23" s="43" t="s">
        <v>24</v>
      </c>
      <c r="J23" s="43" t="s">
        <v>23</v>
      </c>
      <c r="K23" s="115">
        <f>SUM(K24)</f>
        <v>2680834.59</v>
      </c>
      <c r="L23" s="115">
        <f>SUM(L24)</f>
        <v>2680834.59</v>
      </c>
      <c r="M23" s="119">
        <f t="shared" si="0"/>
        <v>1</v>
      </c>
    </row>
    <row r="24" spans="1:13" s="7" customFormat="1" ht="48.75" customHeight="1" x14ac:dyDescent="0.25">
      <c r="A24" s="2"/>
      <c r="B24" s="15" t="s">
        <v>250</v>
      </c>
      <c r="C24" s="43" t="s">
        <v>247</v>
      </c>
      <c r="D24" s="43" t="s">
        <v>45</v>
      </c>
      <c r="E24" s="43" t="s">
        <v>72</v>
      </c>
      <c r="F24" s="43" t="s">
        <v>36</v>
      </c>
      <c r="G24" s="43" t="s">
        <v>23</v>
      </c>
      <c r="H24" s="43" t="s">
        <v>36</v>
      </c>
      <c r="I24" s="43" t="s">
        <v>24</v>
      </c>
      <c r="J24" s="43" t="s">
        <v>47</v>
      </c>
      <c r="K24" s="115">
        <f>SUM(K25:K36)</f>
        <v>2680834.59</v>
      </c>
      <c r="L24" s="115">
        <f>SUM(L25:L36)</f>
        <v>2680834.59</v>
      </c>
      <c r="M24" s="119">
        <f t="shared" si="0"/>
        <v>1</v>
      </c>
    </row>
    <row r="25" spans="1:13" s="7" customFormat="1" ht="59.25" customHeight="1" x14ac:dyDescent="0.25">
      <c r="A25" s="2"/>
      <c r="B25" s="15" t="s">
        <v>246</v>
      </c>
      <c r="C25" s="43" t="s">
        <v>247</v>
      </c>
      <c r="D25" s="43" t="s">
        <v>45</v>
      </c>
      <c r="E25" s="43" t="s">
        <v>72</v>
      </c>
      <c r="F25" s="43" t="s">
        <v>36</v>
      </c>
      <c r="G25" s="43" t="s">
        <v>49</v>
      </c>
      <c r="H25" s="43" t="s">
        <v>36</v>
      </c>
      <c r="I25" s="43" t="s">
        <v>24</v>
      </c>
      <c r="J25" s="43" t="s">
        <v>47</v>
      </c>
      <c r="K25" s="112">
        <v>61185.14</v>
      </c>
      <c r="L25" s="112">
        <v>61185.14</v>
      </c>
      <c r="M25" s="119">
        <f t="shared" si="0"/>
        <v>1</v>
      </c>
    </row>
    <row r="26" spans="1:13" s="7" customFormat="1" ht="80.25" customHeight="1" x14ac:dyDescent="0.25">
      <c r="A26" s="2"/>
      <c r="B26" s="15" t="s">
        <v>251</v>
      </c>
      <c r="C26" s="58" t="s">
        <v>247</v>
      </c>
      <c r="D26" s="58" t="s">
        <v>45</v>
      </c>
      <c r="E26" s="58" t="s">
        <v>72</v>
      </c>
      <c r="F26" s="58" t="s">
        <v>36</v>
      </c>
      <c r="G26" s="58" t="s">
        <v>248</v>
      </c>
      <c r="H26" s="58" t="s">
        <v>36</v>
      </c>
      <c r="I26" s="58" t="s">
        <v>24</v>
      </c>
      <c r="J26" s="58" t="s">
        <v>47</v>
      </c>
      <c r="K26" s="112">
        <v>199684.18</v>
      </c>
      <c r="L26" s="112">
        <v>199684.18</v>
      </c>
      <c r="M26" s="119">
        <f t="shared" si="0"/>
        <v>1</v>
      </c>
    </row>
    <row r="27" spans="1:13" s="7" customFormat="1" ht="69" customHeight="1" x14ac:dyDescent="0.25">
      <c r="A27" s="2"/>
      <c r="B27" s="15" t="s">
        <v>254</v>
      </c>
      <c r="C27" s="60" t="s">
        <v>247</v>
      </c>
      <c r="D27" s="60" t="s">
        <v>45</v>
      </c>
      <c r="E27" s="60" t="s">
        <v>72</v>
      </c>
      <c r="F27" s="60" t="s">
        <v>36</v>
      </c>
      <c r="G27" s="60" t="s">
        <v>252</v>
      </c>
      <c r="H27" s="60" t="s">
        <v>36</v>
      </c>
      <c r="I27" s="60" t="s">
        <v>24</v>
      </c>
      <c r="J27" s="60" t="s">
        <v>47</v>
      </c>
      <c r="K27" s="112">
        <v>70319.960000000006</v>
      </c>
      <c r="L27" s="112">
        <v>70319.960000000006</v>
      </c>
      <c r="M27" s="119">
        <f t="shared" si="0"/>
        <v>1</v>
      </c>
    </row>
    <row r="28" spans="1:13" s="7" customFormat="1" ht="56.25" customHeight="1" x14ac:dyDescent="0.25">
      <c r="A28" s="2"/>
      <c r="B28" s="15" t="s">
        <v>255</v>
      </c>
      <c r="C28" s="60" t="s">
        <v>247</v>
      </c>
      <c r="D28" s="60" t="s">
        <v>45</v>
      </c>
      <c r="E28" s="60" t="s">
        <v>72</v>
      </c>
      <c r="F28" s="60" t="s">
        <v>36</v>
      </c>
      <c r="G28" s="60" t="s">
        <v>253</v>
      </c>
      <c r="H28" s="60" t="s">
        <v>36</v>
      </c>
      <c r="I28" s="60" t="s">
        <v>24</v>
      </c>
      <c r="J28" s="60" t="s">
        <v>47</v>
      </c>
      <c r="K28" s="112">
        <v>-2000</v>
      </c>
      <c r="L28" s="112">
        <v>-2000</v>
      </c>
      <c r="M28" s="119">
        <f t="shared" si="0"/>
        <v>1</v>
      </c>
    </row>
    <row r="29" spans="1:13" s="7" customFormat="1" ht="61.5" customHeight="1" x14ac:dyDescent="0.25">
      <c r="A29" s="2"/>
      <c r="B29" s="76" t="s">
        <v>308</v>
      </c>
      <c r="C29" s="63" t="s">
        <v>247</v>
      </c>
      <c r="D29" s="63" t="s">
        <v>45</v>
      </c>
      <c r="E29" s="63" t="s">
        <v>72</v>
      </c>
      <c r="F29" s="63" t="s">
        <v>36</v>
      </c>
      <c r="G29" s="63" t="s">
        <v>307</v>
      </c>
      <c r="H29" s="63" t="s">
        <v>36</v>
      </c>
      <c r="I29" s="63" t="s">
        <v>24</v>
      </c>
      <c r="J29" s="63" t="s">
        <v>47</v>
      </c>
      <c r="K29" s="112">
        <v>60000</v>
      </c>
      <c r="L29" s="112">
        <v>60000</v>
      </c>
      <c r="M29" s="119">
        <f>L29/K29</f>
        <v>1</v>
      </c>
    </row>
    <row r="30" spans="1:13" s="7" customFormat="1" ht="61.5" hidden="1" customHeight="1" x14ac:dyDescent="0.25">
      <c r="A30" s="2"/>
      <c r="B30" s="15" t="s">
        <v>257</v>
      </c>
      <c r="C30" s="60" t="s">
        <v>247</v>
      </c>
      <c r="D30" s="60" t="s">
        <v>45</v>
      </c>
      <c r="E30" s="60" t="s">
        <v>72</v>
      </c>
      <c r="F30" s="60" t="s">
        <v>36</v>
      </c>
      <c r="G30" s="60" t="s">
        <v>256</v>
      </c>
      <c r="H30" s="60" t="s">
        <v>36</v>
      </c>
      <c r="I30" s="60" t="s">
        <v>24</v>
      </c>
      <c r="J30" s="60" t="s">
        <v>47</v>
      </c>
      <c r="K30" s="112">
        <v>3000</v>
      </c>
      <c r="L30" s="112">
        <v>3000</v>
      </c>
      <c r="M30" s="119">
        <f t="shared" si="0"/>
        <v>1</v>
      </c>
    </row>
    <row r="31" spans="1:13" s="7" customFormat="1" ht="75" customHeight="1" x14ac:dyDescent="0.25">
      <c r="A31" s="2"/>
      <c r="B31" s="15" t="s">
        <v>259</v>
      </c>
      <c r="C31" s="60" t="s">
        <v>247</v>
      </c>
      <c r="D31" s="60" t="s">
        <v>45</v>
      </c>
      <c r="E31" s="60" t="s">
        <v>72</v>
      </c>
      <c r="F31" s="60" t="s">
        <v>36</v>
      </c>
      <c r="G31" s="60" t="s">
        <v>258</v>
      </c>
      <c r="H31" s="60" t="s">
        <v>36</v>
      </c>
      <c r="I31" s="60" t="s">
        <v>24</v>
      </c>
      <c r="J31" s="60" t="s">
        <v>47</v>
      </c>
      <c r="K31" s="112">
        <v>284350</v>
      </c>
      <c r="L31" s="112">
        <v>284350</v>
      </c>
      <c r="M31" s="119">
        <f t="shared" si="0"/>
        <v>1</v>
      </c>
    </row>
    <row r="32" spans="1:13" s="7" customFormat="1" ht="82.5" customHeight="1" x14ac:dyDescent="0.25">
      <c r="A32" s="2"/>
      <c r="B32" s="15" t="s">
        <v>261</v>
      </c>
      <c r="C32" s="60" t="s">
        <v>247</v>
      </c>
      <c r="D32" s="60" t="s">
        <v>45</v>
      </c>
      <c r="E32" s="60" t="s">
        <v>72</v>
      </c>
      <c r="F32" s="60" t="s">
        <v>36</v>
      </c>
      <c r="G32" s="60" t="s">
        <v>260</v>
      </c>
      <c r="H32" s="60" t="s">
        <v>36</v>
      </c>
      <c r="I32" s="60" t="s">
        <v>24</v>
      </c>
      <c r="J32" s="60" t="s">
        <v>47</v>
      </c>
      <c r="K32" s="112">
        <v>47525.29</v>
      </c>
      <c r="L32" s="112">
        <v>47525.29</v>
      </c>
      <c r="M32" s="119">
        <f t="shared" si="0"/>
        <v>1</v>
      </c>
    </row>
    <row r="33" spans="1:13" s="7" customFormat="1" ht="61.5" customHeight="1" x14ac:dyDescent="0.25">
      <c r="A33" s="2"/>
      <c r="B33" s="15" t="s">
        <v>352</v>
      </c>
      <c r="C33" s="91" t="s">
        <v>247</v>
      </c>
      <c r="D33" s="91" t="s">
        <v>45</v>
      </c>
      <c r="E33" s="91" t="s">
        <v>72</v>
      </c>
      <c r="F33" s="91" t="s">
        <v>36</v>
      </c>
      <c r="G33" s="91" t="s">
        <v>351</v>
      </c>
      <c r="H33" s="91" t="s">
        <v>36</v>
      </c>
      <c r="I33" s="91" t="s">
        <v>24</v>
      </c>
      <c r="J33" s="91" t="s">
        <v>47</v>
      </c>
      <c r="K33" s="112">
        <v>0</v>
      </c>
      <c r="L33" s="112">
        <v>0</v>
      </c>
      <c r="M33" s="119" t="e">
        <f>L33/K33</f>
        <v>#DIV/0!</v>
      </c>
    </row>
    <row r="34" spans="1:13" s="7" customFormat="1" ht="61.5" customHeight="1" x14ac:dyDescent="0.25">
      <c r="A34" s="2"/>
      <c r="B34" s="15" t="s">
        <v>263</v>
      </c>
      <c r="C34" s="60" t="s">
        <v>247</v>
      </c>
      <c r="D34" s="60" t="s">
        <v>45</v>
      </c>
      <c r="E34" s="60" t="s">
        <v>72</v>
      </c>
      <c r="F34" s="60" t="s">
        <v>36</v>
      </c>
      <c r="G34" s="60" t="s">
        <v>262</v>
      </c>
      <c r="H34" s="60" t="s">
        <v>36</v>
      </c>
      <c r="I34" s="60" t="s">
        <v>24</v>
      </c>
      <c r="J34" s="60" t="s">
        <v>47</v>
      </c>
      <c r="K34" s="112">
        <v>8500</v>
      </c>
      <c r="L34" s="112">
        <v>8500</v>
      </c>
      <c r="M34" s="119">
        <f t="shared" si="0"/>
        <v>1</v>
      </c>
    </row>
    <row r="35" spans="1:13" s="7" customFormat="1" ht="61.5" customHeight="1" x14ac:dyDescent="0.25">
      <c r="A35" s="2"/>
      <c r="B35" s="15" t="s">
        <v>265</v>
      </c>
      <c r="C35" s="60" t="s">
        <v>247</v>
      </c>
      <c r="D35" s="60" t="s">
        <v>45</v>
      </c>
      <c r="E35" s="60" t="s">
        <v>72</v>
      </c>
      <c r="F35" s="60" t="s">
        <v>36</v>
      </c>
      <c r="G35" s="60" t="s">
        <v>264</v>
      </c>
      <c r="H35" s="60" t="s">
        <v>36</v>
      </c>
      <c r="I35" s="60" t="s">
        <v>24</v>
      </c>
      <c r="J35" s="60" t="s">
        <v>47</v>
      </c>
      <c r="K35" s="112">
        <v>58174.71</v>
      </c>
      <c r="L35" s="112">
        <v>58174.71</v>
      </c>
      <c r="M35" s="119">
        <f t="shared" si="0"/>
        <v>1</v>
      </c>
    </row>
    <row r="36" spans="1:13" s="7" customFormat="1" ht="61.5" customHeight="1" x14ac:dyDescent="0.25">
      <c r="A36" s="2"/>
      <c r="B36" s="15" t="s">
        <v>267</v>
      </c>
      <c r="C36" s="60" t="s">
        <v>247</v>
      </c>
      <c r="D36" s="60" t="s">
        <v>45</v>
      </c>
      <c r="E36" s="60" t="s">
        <v>72</v>
      </c>
      <c r="F36" s="60" t="s">
        <v>36</v>
      </c>
      <c r="G36" s="60" t="s">
        <v>266</v>
      </c>
      <c r="H36" s="60" t="s">
        <v>36</v>
      </c>
      <c r="I36" s="60" t="s">
        <v>24</v>
      </c>
      <c r="J36" s="60" t="s">
        <v>47</v>
      </c>
      <c r="K36" s="112">
        <v>1890095.31</v>
      </c>
      <c r="L36" s="112">
        <v>1890095.31</v>
      </c>
      <c r="M36" s="119">
        <f t="shared" si="0"/>
        <v>1</v>
      </c>
    </row>
    <row r="37" spans="1:13" s="6" customFormat="1" x14ac:dyDescent="0.25">
      <c r="A37" s="65" t="s">
        <v>57</v>
      </c>
      <c r="B37" s="66" t="s">
        <v>268</v>
      </c>
      <c r="C37" s="65" t="s">
        <v>35</v>
      </c>
      <c r="D37" s="65"/>
      <c r="E37" s="65"/>
      <c r="F37" s="65"/>
      <c r="G37" s="65"/>
      <c r="H37" s="65"/>
      <c r="I37" s="65"/>
      <c r="J37" s="65"/>
      <c r="K37" s="117">
        <f>K38</f>
        <v>49078.89</v>
      </c>
      <c r="L37" s="117">
        <f>L38</f>
        <v>49078.89</v>
      </c>
      <c r="M37" s="118">
        <f t="shared" ref="M37:M50" si="1">L37/K37</f>
        <v>1</v>
      </c>
    </row>
    <row r="38" spans="1:13" s="6" customFormat="1" x14ac:dyDescent="0.25">
      <c r="A38" s="3"/>
      <c r="B38" s="15" t="s">
        <v>99</v>
      </c>
      <c r="C38" s="43" t="s">
        <v>35</v>
      </c>
      <c r="D38" s="43">
        <v>1</v>
      </c>
      <c r="E38" s="43">
        <v>16</v>
      </c>
      <c r="F38" s="43" t="s">
        <v>22</v>
      </c>
      <c r="G38" s="43" t="s">
        <v>23</v>
      </c>
      <c r="H38" s="43" t="s">
        <v>22</v>
      </c>
      <c r="I38" s="43" t="s">
        <v>24</v>
      </c>
      <c r="J38" s="43" t="s">
        <v>23</v>
      </c>
      <c r="K38" s="115">
        <f>K39</f>
        <v>49078.89</v>
      </c>
      <c r="L38" s="115">
        <f>L39</f>
        <v>49078.89</v>
      </c>
      <c r="M38" s="119">
        <f t="shared" si="1"/>
        <v>1</v>
      </c>
    </row>
    <row r="39" spans="1:13" s="6" customFormat="1" ht="36" customHeight="1" x14ac:dyDescent="0.25">
      <c r="A39" s="3"/>
      <c r="B39" s="15" t="s">
        <v>250</v>
      </c>
      <c r="C39" s="60" t="s">
        <v>35</v>
      </c>
      <c r="D39" s="60" t="s">
        <v>45</v>
      </c>
      <c r="E39" s="60" t="s">
        <v>72</v>
      </c>
      <c r="F39" s="60" t="s">
        <v>36</v>
      </c>
      <c r="G39" s="60" t="s">
        <v>23</v>
      </c>
      <c r="H39" s="60" t="s">
        <v>36</v>
      </c>
      <c r="I39" s="60" t="s">
        <v>24</v>
      </c>
      <c r="J39" s="60" t="s">
        <v>47</v>
      </c>
      <c r="K39" s="115">
        <f>SUM(K40:K43)</f>
        <v>49078.89</v>
      </c>
      <c r="L39" s="115">
        <f>SUM(L40:L43)</f>
        <v>49078.89</v>
      </c>
      <c r="M39" s="119">
        <f t="shared" si="1"/>
        <v>1</v>
      </c>
    </row>
    <row r="40" spans="1:13" s="6" customFormat="1" ht="60" customHeight="1" x14ac:dyDescent="0.25">
      <c r="A40" s="3"/>
      <c r="B40" s="15" t="s">
        <v>246</v>
      </c>
      <c r="C40" s="60" t="s">
        <v>35</v>
      </c>
      <c r="D40" s="60" t="s">
        <v>45</v>
      </c>
      <c r="E40" s="60" t="s">
        <v>72</v>
      </c>
      <c r="F40" s="60" t="s">
        <v>36</v>
      </c>
      <c r="G40" s="60" t="s">
        <v>49</v>
      </c>
      <c r="H40" s="60" t="s">
        <v>36</v>
      </c>
      <c r="I40" s="60" t="s">
        <v>24</v>
      </c>
      <c r="J40" s="60" t="s">
        <v>47</v>
      </c>
      <c r="K40" s="112">
        <v>8009.13</v>
      </c>
      <c r="L40" s="112">
        <v>8009.13</v>
      </c>
      <c r="M40" s="119">
        <f t="shared" si="1"/>
        <v>1</v>
      </c>
    </row>
    <row r="41" spans="1:13" s="6" customFormat="1" ht="77.25" customHeight="1" x14ac:dyDescent="0.25">
      <c r="A41" s="3"/>
      <c r="B41" s="15" t="s">
        <v>251</v>
      </c>
      <c r="C41" s="60" t="s">
        <v>35</v>
      </c>
      <c r="D41" s="60" t="s">
        <v>45</v>
      </c>
      <c r="E41" s="60" t="s">
        <v>72</v>
      </c>
      <c r="F41" s="60" t="s">
        <v>36</v>
      </c>
      <c r="G41" s="60" t="s">
        <v>248</v>
      </c>
      <c r="H41" s="60" t="s">
        <v>36</v>
      </c>
      <c r="I41" s="60" t="s">
        <v>24</v>
      </c>
      <c r="J41" s="60" t="s">
        <v>47</v>
      </c>
      <c r="K41" s="112">
        <v>31000</v>
      </c>
      <c r="L41" s="112">
        <v>31000</v>
      </c>
      <c r="M41" s="119">
        <f t="shared" si="1"/>
        <v>1</v>
      </c>
    </row>
    <row r="42" spans="1:13" s="6" customFormat="1" ht="64.5" customHeight="1" x14ac:dyDescent="0.25">
      <c r="A42" s="3"/>
      <c r="B42" s="15" t="s">
        <v>254</v>
      </c>
      <c r="C42" s="60" t="s">
        <v>35</v>
      </c>
      <c r="D42" s="60" t="s">
        <v>45</v>
      </c>
      <c r="E42" s="60" t="s">
        <v>72</v>
      </c>
      <c r="F42" s="60" t="s">
        <v>36</v>
      </c>
      <c r="G42" s="60" t="s">
        <v>252</v>
      </c>
      <c r="H42" s="60" t="s">
        <v>36</v>
      </c>
      <c r="I42" s="60" t="s">
        <v>24</v>
      </c>
      <c r="J42" s="60" t="s">
        <v>47</v>
      </c>
      <c r="K42" s="112">
        <v>69.760000000000005</v>
      </c>
      <c r="L42" s="112">
        <v>69.760000000000005</v>
      </c>
      <c r="M42" s="119">
        <f t="shared" si="1"/>
        <v>1</v>
      </c>
    </row>
    <row r="43" spans="1:13" s="6" customFormat="1" ht="64.5" customHeight="1" x14ac:dyDescent="0.25">
      <c r="A43" s="3"/>
      <c r="B43" s="15" t="s">
        <v>267</v>
      </c>
      <c r="C43" s="60" t="s">
        <v>35</v>
      </c>
      <c r="D43" s="60" t="s">
        <v>45</v>
      </c>
      <c r="E43" s="60" t="s">
        <v>72</v>
      </c>
      <c r="F43" s="60" t="s">
        <v>36</v>
      </c>
      <c r="G43" s="60" t="s">
        <v>266</v>
      </c>
      <c r="H43" s="60" t="s">
        <v>36</v>
      </c>
      <c r="I43" s="60" t="s">
        <v>24</v>
      </c>
      <c r="J43" s="60" t="s">
        <v>47</v>
      </c>
      <c r="K43" s="112">
        <v>10000</v>
      </c>
      <c r="L43" s="112">
        <v>10000</v>
      </c>
      <c r="M43" s="119">
        <f t="shared" si="1"/>
        <v>1</v>
      </c>
    </row>
    <row r="44" spans="1:13" s="6" customFormat="1" ht="20.25" hidden="1" customHeight="1" x14ac:dyDescent="0.25">
      <c r="A44" s="83" t="s">
        <v>111</v>
      </c>
      <c r="B44" s="66" t="s">
        <v>326</v>
      </c>
      <c r="C44" s="83" t="s">
        <v>34</v>
      </c>
      <c r="D44" s="83"/>
      <c r="E44" s="83"/>
      <c r="F44" s="83"/>
      <c r="G44" s="83"/>
      <c r="H44" s="83"/>
      <c r="I44" s="83"/>
      <c r="J44" s="83"/>
      <c r="K44" s="117">
        <f t="shared" ref="K44:L46" si="2">K45</f>
        <v>0</v>
      </c>
      <c r="L44" s="117">
        <f t="shared" si="2"/>
        <v>0</v>
      </c>
      <c r="M44" s="118" t="e">
        <f>L44/K44</f>
        <v>#DIV/0!</v>
      </c>
    </row>
    <row r="45" spans="1:13" s="6" customFormat="1" hidden="1" x14ac:dyDescent="0.25">
      <c r="A45" s="3"/>
      <c r="B45" s="15" t="s">
        <v>99</v>
      </c>
      <c r="C45" s="82" t="s">
        <v>34</v>
      </c>
      <c r="D45" s="82">
        <v>1</v>
      </c>
      <c r="E45" s="82" t="s">
        <v>72</v>
      </c>
      <c r="F45" s="82" t="s">
        <v>22</v>
      </c>
      <c r="G45" s="82" t="s">
        <v>23</v>
      </c>
      <c r="H45" s="82" t="s">
        <v>22</v>
      </c>
      <c r="I45" s="82" t="s">
        <v>24</v>
      </c>
      <c r="J45" s="82" t="s">
        <v>23</v>
      </c>
      <c r="K45" s="115">
        <f t="shared" si="2"/>
        <v>0</v>
      </c>
      <c r="L45" s="115">
        <f t="shared" si="2"/>
        <v>0</v>
      </c>
      <c r="M45" s="119" t="e">
        <f>L45/K45</f>
        <v>#DIV/0!</v>
      </c>
    </row>
    <row r="46" spans="1:13" s="6" customFormat="1" ht="30.75" hidden="1" customHeight="1" x14ac:dyDescent="0.25">
      <c r="A46" s="3"/>
      <c r="B46" s="15" t="s">
        <v>250</v>
      </c>
      <c r="C46" s="82" t="s">
        <v>34</v>
      </c>
      <c r="D46" s="82">
        <v>1</v>
      </c>
      <c r="E46" s="82" t="s">
        <v>72</v>
      </c>
      <c r="F46" s="82" t="s">
        <v>36</v>
      </c>
      <c r="G46" s="82" t="s">
        <v>23</v>
      </c>
      <c r="H46" s="82" t="s">
        <v>36</v>
      </c>
      <c r="I46" s="82" t="s">
        <v>24</v>
      </c>
      <c r="J46" s="82" t="s">
        <v>23</v>
      </c>
      <c r="K46" s="115">
        <f t="shared" si="2"/>
        <v>0</v>
      </c>
      <c r="L46" s="115">
        <f t="shared" si="2"/>
        <v>0</v>
      </c>
      <c r="M46" s="119" t="e">
        <f>L46/K46</f>
        <v>#DIV/0!</v>
      </c>
    </row>
    <row r="47" spans="1:13" s="6" customFormat="1" ht="39" hidden="1" customHeight="1" x14ac:dyDescent="0.25">
      <c r="A47" s="3"/>
      <c r="B47" s="15" t="s">
        <v>328</v>
      </c>
      <c r="C47" s="82" t="s">
        <v>34</v>
      </c>
      <c r="D47" s="82">
        <v>1</v>
      </c>
      <c r="E47" s="82" t="s">
        <v>72</v>
      </c>
      <c r="F47" s="82" t="s">
        <v>36</v>
      </c>
      <c r="G47" s="82" t="s">
        <v>327</v>
      </c>
      <c r="H47" s="82" t="s">
        <v>36</v>
      </c>
      <c r="I47" s="82" t="s">
        <v>24</v>
      </c>
      <c r="J47" s="82" t="s">
        <v>47</v>
      </c>
      <c r="K47" s="120"/>
      <c r="L47" s="120"/>
      <c r="M47" s="119" t="e">
        <f>L47/K47</f>
        <v>#DIV/0!</v>
      </c>
    </row>
    <row r="48" spans="1:13" s="6" customFormat="1" ht="47.25" hidden="1" customHeight="1" x14ac:dyDescent="0.25">
      <c r="A48" s="3"/>
      <c r="B48" s="15" t="s">
        <v>328</v>
      </c>
      <c r="C48" s="82" t="s">
        <v>34</v>
      </c>
      <c r="D48" s="82">
        <v>1</v>
      </c>
      <c r="E48" s="82" t="s">
        <v>72</v>
      </c>
      <c r="F48" s="82" t="s">
        <v>36</v>
      </c>
      <c r="G48" s="82" t="s">
        <v>264</v>
      </c>
      <c r="H48" s="82" t="s">
        <v>36</v>
      </c>
      <c r="I48" s="82" t="s">
        <v>24</v>
      </c>
      <c r="J48" s="82" t="s">
        <v>47</v>
      </c>
      <c r="K48" s="115"/>
      <c r="L48" s="120"/>
      <c r="M48" s="119" t="e">
        <f>L48/K48</f>
        <v>#DIV/0!</v>
      </c>
    </row>
    <row r="49" spans="1:13" s="6" customFormat="1" ht="20.25" customHeight="1" x14ac:dyDescent="0.25">
      <c r="A49" s="92" t="s">
        <v>111</v>
      </c>
      <c r="B49" s="66" t="s">
        <v>273</v>
      </c>
      <c r="C49" s="65" t="s">
        <v>21</v>
      </c>
      <c r="D49" s="65"/>
      <c r="E49" s="65"/>
      <c r="F49" s="65"/>
      <c r="G49" s="65"/>
      <c r="H49" s="65"/>
      <c r="I49" s="65"/>
      <c r="J49" s="65"/>
      <c r="K49" s="117">
        <f>K50+K61</f>
        <v>3837482.73</v>
      </c>
      <c r="L49" s="117">
        <f>L50+L61</f>
        <v>3837482.73</v>
      </c>
      <c r="M49" s="118">
        <f t="shared" si="1"/>
        <v>1</v>
      </c>
    </row>
    <row r="50" spans="1:13" s="6" customFormat="1" x14ac:dyDescent="0.25">
      <c r="A50" s="3"/>
      <c r="B50" s="15" t="s">
        <v>38</v>
      </c>
      <c r="C50" s="43" t="s">
        <v>21</v>
      </c>
      <c r="D50" s="43">
        <v>1</v>
      </c>
      <c r="E50" s="43">
        <v>12</v>
      </c>
      <c r="F50" s="43" t="s">
        <v>22</v>
      </c>
      <c r="G50" s="43" t="s">
        <v>23</v>
      </c>
      <c r="H50" s="43" t="s">
        <v>22</v>
      </c>
      <c r="I50" s="43" t="s">
        <v>24</v>
      </c>
      <c r="J50" s="43" t="s">
        <v>23</v>
      </c>
      <c r="K50" s="115">
        <f>K51</f>
        <v>3837482.73</v>
      </c>
      <c r="L50" s="115">
        <f>L51</f>
        <v>3837482.73</v>
      </c>
      <c r="M50" s="119">
        <f t="shared" si="1"/>
        <v>1</v>
      </c>
    </row>
    <row r="51" spans="1:13" s="6" customFormat="1" ht="15" customHeight="1" x14ac:dyDescent="0.25">
      <c r="A51" s="3"/>
      <c r="B51" s="15" t="s">
        <v>6</v>
      </c>
      <c r="C51" s="43" t="s">
        <v>21</v>
      </c>
      <c r="D51" s="43">
        <v>1</v>
      </c>
      <c r="E51" s="43">
        <v>12</v>
      </c>
      <c r="F51" s="43" t="s">
        <v>36</v>
      </c>
      <c r="G51" s="43" t="s">
        <v>23</v>
      </c>
      <c r="H51" s="43" t="s">
        <v>36</v>
      </c>
      <c r="I51" s="43" t="s">
        <v>24</v>
      </c>
      <c r="J51" s="43" t="s">
        <v>23</v>
      </c>
      <c r="K51" s="115">
        <f>K52+K55+K58</f>
        <v>3837482.73</v>
      </c>
      <c r="L51" s="115">
        <f>L52+L55+L58</f>
        <v>3837482.73</v>
      </c>
      <c r="M51" s="119">
        <f t="shared" ref="M51:M76" si="3">L51/K51</f>
        <v>1</v>
      </c>
    </row>
    <row r="52" spans="1:13" s="6" customFormat="1" ht="39" customHeight="1" x14ac:dyDescent="0.25">
      <c r="A52" s="3"/>
      <c r="B52" s="15" t="s">
        <v>7</v>
      </c>
      <c r="C52" s="43" t="s">
        <v>21</v>
      </c>
      <c r="D52" s="43">
        <v>1</v>
      </c>
      <c r="E52" s="43">
        <v>12</v>
      </c>
      <c r="F52" s="43" t="s">
        <v>36</v>
      </c>
      <c r="G52" s="43" t="s">
        <v>35</v>
      </c>
      <c r="H52" s="43" t="s">
        <v>36</v>
      </c>
      <c r="I52" s="43" t="s">
        <v>24</v>
      </c>
      <c r="J52" s="43">
        <v>120</v>
      </c>
      <c r="K52" s="112">
        <v>209459.68</v>
      </c>
      <c r="L52" s="112">
        <v>209459.68</v>
      </c>
      <c r="M52" s="119">
        <f t="shared" si="3"/>
        <v>1</v>
      </c>
    </row>
    <row r="53" spans="1:13" s="6" customFormat="1" ht="18.75" hidden="1" customHeight="1" x14ac:dyDescent="0.25">
      <c r="A53" s="3"/>
      <c r="B53" s="15" t="s">
        <v>8</v>
      </c>
      <c r="C53" s="43" t="s">
        <v>21</v>
      </c>
      <c r="D53" s="43">
        <v>1</v>
      </c>
      <c r="E53" s="43">
        <v>12</v>
      </c>
      <c r="F53" s="43" t="s">
        <v>36</v>
      </c>
      <c r="G53" s="43" t="s">
        <v>32</v>
      </c>
      <c r="H53" s="43" t="s">
        <v>36</v>
      </c>
      <c r="I53" s="43" t="s">
        <v>37</v>
      </c>
      <c r="J53" s="43">
        <v>120</v>
      </c>
      <c r="K53" s="120"/>
      <c r="L53" s="120"/>
      <c r="M53" s="119" t="e">
        <f t="shared" si="3"/>
        <v>#DIV/0!</v>
      </c>
    </row>
    <row r="54" spans="1:13" s="6" customFormat="1" ht="19.5" hidden="1" customHeight="1" x14ac:dyDescent="0.25">
      <c r="A54" s="3"/>
      <c r="B54" s="15" t="s">
        <v>31</v>
      </c>
      <c r="C54" s="43" t="s">
        <v>21</v>
      </c>
      <c r="D54" s="43">
        <v>1</v>
      </c>
      <c r="E54" s="43">
        <v>12</v>
      </c>
      <c r="F54" s="43" t="s">
        <v>36</v>
      </c>
      <c r="G54" s="43" t="s">
        <v>29</v>
      </c>
      <c r="H54" s="43" t="s">
        <v>36</v>
      </c>
      <c r="I54" s="43" t="s">
        <v>24</v>
      </c>
      <c r="J54" s="43">
        <v>120</v>
      </c>
      <c r="K54" s="115"/>
      <c r="L54" s="115"/>
      <c r="M54" s="119" t="e">
        <f t="shared" si="3"/>
        <v>#DIV/0!</v>
      </c>
    </row>
    <row r="55" spans="1:13" s="6" customFormat="1" ht="19.5" customHeight="1" x14ac:dyDescent="0.25">
      <c r="A55" s="3"/>
      <c r="B55" s="15" t="s">
        <v>8</v>
      </c>
      <c r="C55" s="43" t="s">
        <v>21</v>
      </c>
      <c r="D55" s="43">
        <v>1</v>
      </c>
      <c r="E55" s="43">
        <v>12</v>
      </c>
      <c r="F55" s="43" t="s">
        <v>36</v>
      </c>
      <c r="G55" s="43" t="s">
        <v>32</v>
      </c>
      <c r="H55" s="43" t="s">
        <v>36</v>
      </c>
      <c r="I55" s="43" t="s">
        <v>24</v>
      </c>
      <c r="J55" s="43">
        <v>120</v>
      </c>
      <c r="K55" s="115">
        <f>K56+K57</f>
        <v>3627196.34</v>
      </c>
      <c r="L55" s="115">
        <f>L56+L57</f>
        <v>3627196.34</v>
      </c>
      <c r="M55" s="119">
        <f t="shared" si="3"/>
        <v>1</v>
      </c>
    </row>
    <row r="56" spans="1:13" s="6" customFormat="1" ht="32.25" customHeight="1" x14ac:dyDescent="0.25">
      <c r="A56" s="3"/>
      <c r="B56" s="15" t="s">
        <v>329</v>
      </c>
      <c r="C56" s="82" t="s">
        <v>21</v>
      </c>
      <c r="D56" s="82">
        <v>1</v>
      </c>
      <c r="E56" s="82">
        <v>12</v>
      </c>
      <c r="F56" s="82" t="s">
        <v>36</v>
      </c>
      <c r="G56" s="82" t="s">
        <v>183</v>
      </c>
      <c r="H56" s="82" t="s">
        <v>36</v>
      </c>
      <c r="I56" s="82" t="s">
        <v>24</v>
      </c>
      <c r="J56" s="82">
        <v>120</v>
      </c>
      <c r="K56" s="112">
        <v>62030.46</v>
      </c>
      <c r="L56" s="112">
        <v>62030.46</v>
      </c>
      <c r="M56" s="119">
        <f t="shared" si="3"/>
        <v>1</v>
      </c>
    </row>
    <row r="57" spans="1:13" s="6" customFormat="1" ht="21" customHeight="1" x14ac:dyDescent="0.25">
      <c r="A57" s="3"/>
      <c r="B57" s="15" t="s">
        <v>331</v>
      </c>
      <c r="C57" s="82" t="s">
        <v>21</v>
      </c>
      <c r="D57" s="82">
        <v>1</v>
      </c>
      <c r="E57" s="82">
        <v>12</v>
      </c>
      <c r="F57" s="82" t="s">
        <v>36</v>
      </c>
      <c r="G57" s="82" t="s">
        <v>330</v>
      </c>
      <c r="H57" s="82" t="s">
        <v>36</v>
      </c>
      <c r="I57" s="82" t="s">
        <v>24</v>
      </c>
      <c r="J57" s="82">
        <v>120</v>
      </c>
      <c r="K57" s="112">
        <v>3565165.88</v>
      </c>
      <c r="L57" s="112">
        <v>3565165.88</v>
      </c>
      <c r="M57" s="119">
        <f t="shared" si="3"/>
        <v>1</v>
      </c>
    </row>
    <row r="58" spans="1:13" s="6" customFormat="1" ht="26.25" customHeight="1" x14ac:dyDescent="0.25">
      <c r="A58" s="3"/>
      <c r="B58" s="14" t="s">
        <v>332</v>
      </c>
      <c r="C58" s="82" t="s">
        <v>21</v>
      </c>
      <c r="D58" s="82">
        <v>1</v>
      </c>
      <c r="E58" s="82">
        <v>12</v>
      </c>
      <c r="F58" s="82" t="s">
        <v>36</v>
      </c>
      <c r="G58" s="82" t="s">
        <v>133</v>
      </c>
      <c r="H58" s="82" t="s">
        <v>36</v>
      </c>
      <c r="I58" s="82" t="s">
        <v>24</v>
      </c>
      <c r="J58" s="82">
        <v>120</v>
      </c>
      <c r="K58" s="112">
        <v>826.71</v>
      </c>
      <c r="L58" s="112">
        <v>826.71</v>
      </c>
      <c r="M58" s="119">
        <f t="shared" si="3"/>
        <v>1</v>
      </c>
    </row>
    <row r="59" spans="1:13" s="6" customFormat="1" ht="19.5" hidden="1" customHeight="1" x14ac:dyDescent="0.25">
      <c r="A59" s="3"/>
      <c r="B59" s="15" t="s">
        <v>4</v>
      </c>
      <c r="C59" s="82" t="s">
        <v>21</v>
      </c>
      <c r="D59" s="82">
        <v>1</v>
      </c>
      <c r="E59" s="82">
        <v>12</v>
      </c>
      <c r="F59" s="82" t="s">
        <v>36</v>
      </c>
      <c r="G59" s="82" t="s">
        <v>133</v>
      </c>
      <c r="H59" s="82" t="s">
        <v>36</v>
      </c>
      <c r="I59" s="82" t="s">
        <v>24</v>
      </c>
      <c r="J59" s="82">
        <v>120</v>
      </c>
      <c r="K59" s="115"/>
      <c r="L59" s="115">
        <f>L61</f>
        <v>0</v>
      </c>
      <c r="M59" s="119" t="e">
        <f t="shared" si="3"/>
        <v>#DIV/0!</v>
      </c>
    </row>
    <row r="60" spans="1:13" s="6" customFormat="1" ht="19.5" hidden="1" customHeight="1" x14ac:dyDescent="0.25">
      <c r="A60" s="3"/>
      <c r="B60" s="15" t="s">
        <v>304</v>
      </c>
      <c r="C60" s="91" t="s">
        <v>21</v>
      </c>
      <c r="D60" s="91" t="s">
        <v>45</v>
      </c>
      <c r="E60" s="91" t="s">
        <v>72</v>
      </c>
      <c r="F60" s="91" t="s">
        <v>81</v>
      </c>
      <c r="G60" s="91" t="s">
        <v>23</v>
      </c>
      <c r="H60" s="91" t="s">
        <v>22</v>
      </c>
      <c r="I60" s="91" t="s">
        <v>24</v>
      </c>
      <c r="J60" s="91" t="s">
        <v>23</v>
      </c>
      <c r="K60" s="115">
        <f>K61</f>
        <v>0</v>
      </c>
      <c r="L60" s="115">
        <f>L61</f>
        <v>0</v>
      </c>
      <c r="M60" s="119" t="e">
        <f t="shared" si="3"/>
        <v>#DIV/0!</v>
      </c>
    </row>
    <row r="61" spans="1:13" s="6" customFormat="1" ht="118.5" hidden="1" customHeight="1" x14ac:dyDescent="0.25">
      <c r="A61" s="3"/>
      <c r="B61" s="15" t="s">
        <v>353</v>
      </c>
      <c r="C61" s="43" t="s">
        <v>21</v>
      </c>
      <c r="D61" s="43">
        <v>1</v>
      </c>
      <c r="E61" s="43" t="s">
        <v>72</v>
      </c>
      <c r="F61" s="43" t="s">
        <v>81</v>
      </c>
      <c r="G61" s="43" t="s">
        <v>29</v>
      </c>
      <c r="H61" s="43" t="s">
        <v>30</v>
      </c>
      <c r="I61" s="43" t="s">
        <v>24</v>
      </c>
      <c r="J61" s="43" t="s">
        <v>47</v>
      </c>
      <c r="K61" s="115"/>
      <c r="L61" s="115"/>
      <c r="M61" s="119" t="e">
        <f t="shared" si="3"/>
        <v>#DIV/0!</v>
      </c>
    </row>
    <row r="62" spans="1:13" s="6" customFormat="1" ht="21" hidden="1" customHeight="1" x14ac:dyDescent="0.25">
      <c r="A62" s="83"/>
      <c r="B62" s="66" t="s">
        <v>333</v>
      </c>
      <c r="C62" s="83" t="s">
        <v>334</v>
      </c>
      <c r="D62" s="83"/>
      <c r="E62" s="83"/>
      <c r="F62" s="83"/>
      <c r="G62" s="83"/>
      <c r="H62" s="83"/>
      <c r="I62" s="83"/>
      <c r="J62" s="83"/>
      <c r="K62" s="117">
        <f t="shared" ref="K62:L64" si="4">K63</f>
        <v>0</v>
      </c>
      <c r="L62" s="117">
        <f t="shared" si="4"/>
        <v>0</v>
      </c>
      <c r="M62" s="118" t="e">
        <f t="shared" si="3"/>
        <v>#DIV/0!</v>
      </c>
    </row>
    <row r="63" spans="1:13" s="6" customFormat="1" ht="27.75" hidden="1" customHeight="1" x14ac:dyDescent="0.25">
      <c r="A63" s="3"/>
      <c r="B63" s="15" t="s">
        <v>99</v>
      </c>
      <c r="C63" s="49" t="s">
        <v>202</v>
      </c>
      <c r="D63" s="49">
        <v>1</v>
      </c>
      <c r="E63" s="49">
        <v>16</v>
      </c>
      <c r="F63" s="49" t="s">
        <v>22</v>
      </c>
      <c r="G63" s="49" t="s">
        <v>23</v>
      </c>
      <c r="H63" s="49" t="s">
        <v>22</v>
      </c>
      <c r="I63" s="49" t="s">
        <v>24</v>
      </c>
      <c r="J63" s="49" t="s">
        <v>23</v>
      </c>
      <c r="K63" s="115">
        <f t="shared" si="4"/>
        <v>0</v>
      </c>
      <c r="L63" s="115">
        <f t="shared" si="4"/>
        <v>0</v>
      </c>
      <c r="M63" s="119" t="e">
        <f t="shared" si="3"/>
        <v>#DIV/0!</v>
      </c>
    </row>
    <row r="64" spans="1:13" s="6" customFormat="1" ht="27.75" hidden="1" customHeight="1" x14ac:dyDescent="0.25">
      <c r="A64" s="3"/>
      <c r="B64" s="15" t="s">
        <v>4</v>
      </c>
      <c r="C64" s="49" t="s">
        <v>52</v>
      </c>
      <c r="D64" s="49">
        <v>1</v>
      </c>
      <c r="E64" s="49">
        <v>16</v>
      </c>
      <c r="F64" s="49">
        <v>90</v>
      </c>
      <c r="G64" s="49" t="s">
        <v>23</v>
      </c>
      <c r="H64" s="49" t="s">
        <v>22</v>
      </c>
      <c r="I64" s="49" t="s">
        <v>24</v>
      </c>
      <c r="J64" s="49" t="s">
        <v>23</v>
      </c>
      <c r="K64" s="115">
        <f t="shared" si="4"/>
        <v>0</v>
      </c>
      <c r="L64" s="115">
        <f t="shared" si="4"/>
        <v>0</v>
      </c>
      <c r="M64" s="119" t="e">
        <f t="shared" si="3"/>
        <v>#DIV/0!</v>
      </c>
    </row>
    <row r="65" spans="1:13" s="6" customFormat="1" ht="27.75" hidden="1" customHeight="1" x14ac:dyDescent="0.25">
      <c r="A65" s="3"/>
      <c r="B65" s="15" t="s">
        <v>5</v>
      </c>
      <c r="C65" s="49" t="s">
        <v>52</v>
      </c>
      <c r="D65" s="49">
        <v>1</v>
      </c>
      <c r="E65" s="49">
        <v>16</v>
      </c>
      <c r="F65" s="49">
        <v>90</v>
      </c>
      <c r="G65" s="49" t="s">
        <v>29</v>
      </c>
      <c r="H65" s="49" t="s">
        <v>30</v>
      </c>
      <c r="I65" s="49" t="s">
        <v>24</v>
      </c>
      <c r="J65" s="49">
        <v>140</v>
      </c>
      <c r="K65" s="115"/>
      <c r="L65" s="115"/>
      <c r="M65" s="119" t="e">
        <f t="shared" si="3"/>
        <v>#DIV/0!</v>
      </c>
    </row>
    <row r="66" spans="1:13" s="6" customFormat="1" ht="18.75" hidden="1" customHeight="1" x14ac:dyDescent="0.25">
      <c r="A66" s="65"/>
      <c r="B66" s="66" t="s">
        <v>274</v>
      </c>
      <c r="C66" s="65" t="s">
        <v>105</v>
      </c>
      <c r="D66" s="65"/>
      <c r="E66" s="65"/>
      <c r="F66" s="65"/>
      <c r="G66" s="65"/>
      <c r="H66" s="65"/>
      <c r="I66" s="65"/>
      <c r="J66" s="65"/>
      <c r="K66" s="117">
        <f>K67</f>
        <v>0</v>
      </c>
      <c r="L66" s="117">
        <f>L67</f>
        <v>0</v>
      </c>
      <c r="M66" s="118" t="e">
        <f t="shared" si="3"/>
        <v>#DIV/0!</v>
      </c>
    </row>
    <row r="67" spans="1:13" s="6" customFormat="1" ht="33.75" hidden="1" customHeight="1" x14ac:dyDescent="0.25">
      <c r="A67" s="3"/>
      <c r="B67" s="15" t="s">
        <v>106</v>
      </c>
      <c r="C67" s="43" t="s">
        <v>105</v>
      </c>
      <c r="D67" s="43" t="s">
        <v>45</v>
      </c>
      <c r="E67" s="43" t="s">
        <v>42</v>
      </c>
      <c r="F67" s="43" t="s">
        <v>22</v>
      </c>
      <c r="G67" s="43" t="s">
        <v>23</v>
      </c>
      <c r="H67" s="43" t="s">
        <v>22</v>
      </c>
      <c r="I67" s="43" t="s">
        <v>24</v>
      </c>
      <c r="J67" s="43" t="s">
        <v>23</v>
      </c>
      <c r="K67" s="115">
        <f>K68</f>
        <v>0</v>
      </c>
      <c r="L67" s="115">
        <f>L68</f>
        <v>0</v>
      </c>
      <c r="M67" s="119" t="e">
        <f t="shared" si="3"/>
        <v>#DIV/0!</v>
      </c>
    </row>
    <row r="68" spans="1:13" s="6" customFormat="1" ht="29.25" hidden="1" customHeight="1" x14ac:dyDescent="0.25">
      <c r="A68" s="3"/>
      <c r="B68" s="15" t="s">
        <v>107</v>
      </c>
      <c r="C68" s="43" t="s">
        <v>105</v>
      </c>
      <c r="D68" s="43" t="s">
        <v>45</v>
      </c>
      <c r="E68" s="43" t="s">
        <v>42</v>
      </c>
      <c r="F68" s="43" t="s">
        <v>40</v>
      </c>
      <c r="G68" s="43" t="s">
        <v>23</v>
      </c>
      <c r="H68" s="43" t="s">
        <v>22</v>
      </c>
      <c r="I68" s="43" t="s">
        <v>24</v>
      </c>
      <c r="J68" s="43" t="s">
        <v>44</v>
      </c>
      <c r="K68" s="115">
        <f>K69+K70+K71+K72</f>
        <v>0</v>
      </c>
      <c r="L68" s="115">
        <f>L69+L70+L71+L72</f>
        <v>0</v>
      </c>
      <c r="M68" s="119" t="e">
        <f t="shared" si="3"/>
        <v>#DIV/0!</v>
      </c>
    </row>
    <row r="69" spans="1:13" s="6" customFormat="1" ht="54.75" hidden="1" customHeight="1" x14ac:dyDescent="0.25">
      <c r="A69" s="3"/>
      <c r="B69" s="15" t="s">
        <v>207</v>
      </c>
      <c r="C69" s="43" t="s">
        <v>105</v>
      </c>
      <c r="D69" s="43" t="s">
        <v>45</v>
      </c>
      <c r="E69" s="43" t="s">
        <v>42</v>
      </c>
      <c r="F69" s="43" t="s">
        <v>40</v>
      </c>
      <c r="G69" s="43" t="s">
        <v>203</v>
      </c>
      <c r="H69" s="43" t="s">
        <v>36</v>
      </c>
      <c r="I69" s="43" t="s">
        <v>24</v>
      </c>
      <c r="J69" s="43" t="s">
        <v>44</v>
      </c>
      <c r="K69" s="120"/>
      <c r="L69" s="120"/>
      <c r="M69" s="119" t="e">
        <f t="shared" si="3"/>
        <v>#DIV/0!</v>
      </c>
    </row>
    <row r="70" spans="1:13" s="6" customFormat="1" ht="55.5" hidden="1" customHeight="1" x14ac:dyDescent="0.25">
      <c r="A70" s="3"/>
      <c r="B70" s="15" t="s">
        <v>208</v>
      </c>
      <c r="C70" s="43" t="s">
        <v>105</v>
      </c>
      <c r="D70" s="43" t="s">
        <v>45</v>
      </c>
      <c r="E70" s="43" t="s">
        <v>42</v>
      </c>
      <c r="F70" s="43" t="s">
        <v>40</v>
      </c>
      <c r="G70" s="43" t="s">
        <v>204</v>
      </c>
      <c r="H70" s="43" t="s">
        <v>36</v>
      </c>
      <c r="I70" s="43" t="s">
        <v>24</v>
      </c>
      <c r="J70" s="43" t="s">
        <v>44</v>
      </c>
      <c r="K70" s="120"/>
      <c r="L70" s="120"/>
      <c r="M70" s="119" t="e">
        <f t="shared" si="3"/>
        <v>#DIV/0!</v>
      </c>
    </row>
    <row r="71" spans="1:13" s="6" customFormat="1" ht="39.75" hidden="1" customHeight="1" x14ac:dyDescent="0.25">
      <c r="A71" s="3"/>
      <c r="B71" s="16" t="s">
        <v>209</v>
      </c>
      <c r="C71" s="43" t="s">
        <v>105</v>
      </c>
      <c r="D71" s="43" t="s">
        <v>45</v>
      </c>
      <c r="E71" s="43" t="s">
        <v>42</v>
      </c>
      <c r="F71" s="43" t="s">
        <v>40</v>
      </c>
      <c r="G71" s="43" t="s">
        <v>205</v>
      </c>
      <c r="H71" s="43" t="s">
        <v>36</v>
      </c>
      <c r="I71" s="43" t="s">
        <v>24</v>
      </c>
      <c r="J71" s="43" t="s">
        <v>44</v>
      </c>
      <c r="K71" s="120"/>
      <c r="L71" s="120"/>
      <c r="M71" s="119" t="e">
        <f t="shared" si="3"/>
        <v>#DIV/0!</v>
      </c>
    </row>
    <row r="72" spans="1:13" s="6" customFormat="1" ht="42.75" hidden="1" customHeight="1" x14ac:dyDescent="0.25">
      <c r="A72" s="3"/>
      <c r="B72" s="16" t="s">
        <v>210</v>
      </c>
      <c r="C72" s="43" t="s">
        <v>105</v>
      </c>
      <c r="D72" s="43" t="s">
        <v>45</v>
      </c>
      <c r="E72" s="43" t="s">
        <v>42</v>
      </c>
      <c r="F72" s="43" t="s">
        <v>40</v>
      </c>
      <c r="G72" s="43" t="s">
        <v>206</v>
      </c>
      <c r="H72" s="43" t="s">
        <v>36</v>
      </c>
      <c r="I72" s="43" t="s">
        <v>24</v>
      </c>
      <c r="J72" s="43" t="s">
        <v>44</v>
      </c>
      <c r="K72" s="120"/>
      <c r="L72" s="120"/>
      <c r="M72" s="119" t="e">
        <f t="shared" si="3"/>
        <v>#DIV/0!</v>
      </c>
    </row>
    <row r="73" spans="1:13" s="6" customFormat="1" ht="23.25" hidden="1" customHeight="1" x14ac:dyDescent="0.25">
      <c r="A73" s="3" t="s">
        <v>113</v>
      </c>
      <c r="B73" s="17" t="s">
        <v>115</v>
      </c>
      <c r="C73" s="43" t="s">
        <v>114</v>
      </c>
      <c r="D73" s="43"/>
      <c r="E73" s="43"/>
      <c r="F73" s="43"/>
      <c r="G73" s="43"/>
      <c r="H73" s="43"/>
      <c r="I73" s="43"/>
      <c r="J73" s="43"/>
      <c r="K73" s="115">
        <f t="shared" ref="K73:L75" si="5">K74</f>
        <v>0</v>
      </c>
      <c r="L73" s="115">
        <f t="shared" si="5"/>
        <v>0</v>
      </c>
      <c r="M73" s="119" t="e">
        <f t="shared" si="3"/>
        <v>#DIV/0!</v>
      </c>
    </row>
    <row r="74" spans="1:13" s="6" customFormat="1" ht="22.5" hidden="1" customHeight="1" x14ac:dyDescent="0.25">
      <c r="A74" s="3"/>
      <c r="B74" s="15" t="s">
        <v>99</v>
      </c>
      <c r="C74" s="43" t="s">
        <v>114</v>
      </c>
      <c r="D74" s="43">
        <v>1</v>
      </c>
      <c r="E74" s="43">
        <v>16</v>
      </c>
      <c r="F74" s="43" t="s">
        <v>22</v>
      </c>
      <c r="G74" s="43" t="s">
        <v>23</v>
      </c>
      <c r="H74" s="43" t="s">
        <v>22</v>
      </c>
      <c r="I74" s="43" t="s">
        <v>24</v>
      </c>
      <c r="J74" s="43" t="s">
        <v>23</v>
      </c>
      <c r="K74" s="115">
        <f t="shared" si="5"/>
        <v>0</v>
      </c>
      <c r="L74" s="115">
        <f t="shared" si="5"/>
        <v>0</v>
      </c>
      <c r="M74" s="119" t="e">
        <f t="shared" si="3"/>
        <v>#DIV/0!</v>
      </c>
    </row>
    <row r="75" spans="1:13" s="6" customFormat="1" ht="24.75" hidden="1" customHeight="1" x14ac:dyDescent="0.25">
      <c r="A75" s="3"/>
      <c r="B75" s="17" t="s">
        <v>108</v>
      </c>
      <c r="C75" s="43" t="s">
        <v>114</v>
      </c>
      <c r="D75" s="43">
        <v>1</v>
      </c>
      <c r="E75" s="43">
        <v>16</v>
      </c>
      <c r="F75" s="43">
        <v>90</v>
      </c>
      <c r="G75" s="43" t="s">
        <v>23</v>
      </c>
      <c r="H75" s="43" t="s">
        <v>22</v>
      </c>
      <c r="I75" s="43" t="s">
        <v>24</v>
      </c>
      <c r="J75" s="43">
        <v>140</v>
      </c>
      <c r="K75" s="115">
        <f t="shared" si="5"/>
        <v>0</v>
      </c>
      <c r="L75" s="115">
        <f t="shared" si="5"/>
        <v>0</v>
      </c>
      <c r="M75" s="119" t="e">
        <f t="shared" si="3"/>
        <v>#DIV/0!</v>
      </c>
    </row>
    <row r="76" spans="1:13" s="6" customFormat="1" ht="28.5" hidden="1" customHeight="1" x14ac:dyDescent="0.25">
      <c r="A76" s="3"/>
      <c r="B76" s="15" t="s">
        <v>100</v>
      </c>
      <c r="C76" s="43" t="s">
        <v>114</v>
      </c>
      <c r="D76" s="43">
        <v>1</v>
      </c>
      <c r="E76" s="43">
        <v>16</v>
      </c>
      <c r="F76" s="43">
        <v>90</v>
      </c>
      <c r="G76" s="43" t="s">
        <v>29</v>
      </c>
      <c r="H76" s="43" t="s">
        <v>30</v>
      </c>
      <c r="I76" s="43" t="s">
        <v>37</v>
      </c>
      <c r="J76" s="43">
        <v>140</v>
      </c>
      <c r="K76" s="115"/>
      <c r="L76" s="115"/>
      <c r="M76" s="119" t="e">
        <f t="shared" si="3"/>
        <v>#DIV/0!</v>
      </c>
    </row>
    <row r="77" spans="1:13" s="6" customFormat="1" ht="22.5" hidden="1" customHeight="1" x14ac:dyDescent="0.25">
      <c r="A77" s="3" t="s">
        <v>211</v>
      </c>
      <c r="B77" s="15" t="s">
        <v>215</v>
      </c>
      <c r="C77" s="52" t="s">
        <v>212</v>
      </c>
      <c r="D77" s="52"/>
      <c r="E77" s="52"/>
      <c r="F77" s="52"/>
      <c r="G77" s="52"/>
      <c r="H77" s="52"/>
      <c r="I77" s="52"/>
      <c r="J77" s="52"/>
      <c r="K77" s="115">
        <f>K79+K80</f>
        <v>0</v>
      </c>
      <c r="L77" s="115">
        <f>L79+L80</f>
        <v>0</v>
      </c>
      <c r="M77" s="119" t="e">
        <f t="shared" ref="M77:M87" si="6">L77/K77</f>
        <v>#DIV/0!</v>
      </c>
    </row>
    <row r="78" spans="1:13" s="6" customFormat="1" ht="45" hidden="1" customHeight="1" x14ac:dyDescent="0.25">
      <c r="A78" s="3"/>
      <c r="B78" s="15" t="s">
        <v>214</v>
      </c>
      <c r="C78" s="49" t="s">
        <v>212</v>
      </c>
      <c r="D78" s="49" t="s">
        <v>45</v>
      </c>
      <c r="E78" s="49" t="s">
        <v>72</v>
      </c>
      <c r="F78" s="49" t="s">
        <v>165</v>
      </c>
      <c r="G78" s="49" t="s">
        <v>23</v>
      </c>
      <c r="H78" s="49" t="s">
        <v>22</v>
      </c>
      <c r="I78" s="49" t="s">
        <v>24</v>
      </c>
      <c r="J78" s="49" t="s">
        <v>47</v>
      </c>
      <c r="K78" s="115">
        <f>K79</f>
        <v>0</v>
      </c>
      <c r="L78" s="115">
        <f>L79</f>
        <v>0</v>
      </c>
      <c r="M78" s="119" t="e">
        <f t="shared" si="6"/>
        <v>#DIV/0!</v>
      </c>
    </row>
    <row r="79" spans="1:13" s="6" customFormat="1" ht="48" hidden="1" customHeight="1" x14ac:dyDescent="0.25">
      <c r="A79" s="3"/>
      <c r="B79" s="15" t="s">
        <v>213</v>
      </c>
      <c r="C79" s="49" t="s">
        <v>212</v>
      </c>
      <c r="D79" s="49" t="s">
        <v>45</v>
      </c>
      <c r="E79" s="49" t="s">
        <v>72</v>
      </c>
      <c r="F79" s="49" t="s">
        <v>165</v>
      </c>
      <c r="G79" s="49" t="s">
        <v>29</v>
      </c>
      <c r="H79" s="49" t="s">
        <v>30</v>
      </c>
      <c r="I79" s="49" t="s">
        <v>24</v>
      </c>
      <c r="J79" s="49" t="s">
        <v>47</v>
      </c>
      <c r="K79" s="115"/>
      <c r="L79" s="115"/>
      <c r="M79" s="119" t="e">
        <f t="shared" si="6"/>
        <v>#DIV/0!</v>
      </c>
    </row>
    <row r="80" spans="1:13" s="6" customFormat="1" ht="48.75" hidden="1" customHeight="1" x14ac:dyDescent="0.25">
      <c r="A80" s="3"/>
      <c r="B80" s="15" t="s">
        <v>200</v>
      </c>
      <c r="C80" s="49" t="s">
        <v>212</v>
      </c>
      <c r="D80" s="49" t="s">
        <v>45</v>
      </c>
      <c r="E80" s="49" t="s">
        <v>72</v>
      </c>
      <c r="F80" s="49" t="s">
        <v>199</v>
      </c>
      <c r="G80" s="49" t="s">
        <v>23</v>
      </c>
      <c r="H80" s="49" t="s">
        <v>36</v>
      </c>
      <c r="I80" s="49" t="s">
        <v>24</v>
      </c>
      <c r="J80" s="49" t="s">
        <v>47</v>
      </c>
      <c r="K80" s="115"/>
      <c r="L80" s="115"/>
      <c r="M80" s="119" t="e">
        <f t="shared" si="6"/>
        <v>#DIV/0!</v>
      </c>
    </row>
    <row r="81" spans="1:13" s="6" customFormat="1" ht="20.25" customHeight="1" x14ac:dyDescent="0.25">
      <c r="A81" s="65" t="s">
        <v>112</v>
      </c>
      <c r="B81" s="67" t="s">
        <v>314</v>
      </c>
      <c r="C81" s="65">
        <v>182</v>
      </c>
      <c r="D81" s="65"/>
      <c r="E81" s="65"/>
      <c r="F81" s="65"/>
      <c r="G81" s="65"/>
      <c r="H81" s="65"/>
      <c r="I81" s="65"/>
      <c r="J81" s="65"/>
      <c r="K81" s="117">
        <f>K82</f>
        <v>333583364.99000007</v>
      </c>
      <c r="L81" s="117">
        <f>L82</f>
        <v>333591072.5200001</v>
      </c>
      <c r="M81" s="118">
        <f t="shared" si="6"/>
        <v>1.0000231052588617</v>
      </c>
    </row>
    <row r="82" spans="1:13" s="6" customFormat="1" ht="20.25" customHeight="1" x14ac:dyDescent="0.25">
      <c r="A82" s="3"/>
      <c r="B82" s="100" t="s">
        <v>119</v>
      </c>
      <c r="C82" s="96">
        <v>182</v>
      </c>
      <c r="D82" s="96">
        <v>1</v>
      </c>
      <c r="E82" s="96" t="s">
        <v>22</v>
      </c>
      <c r="F82" s="96" t="s">
        <v>22</v>
      </c>
      <c r="G82" s="96" t="s">
        <v>23</v>
      </c>
      <c r="H82" s="96" t="s">
        <v>22</v>
      </c>
      <c r="I82" s="96" t="s">
        <v>24</v>
      </c>
      <c r="J82" s="96" t="s">
        <v>23</v>
      </c>
      <c r="K82" s="121">
        <f>K83+K97+K115+K117+K120+K113+K91</f>
        <v>333583364.99000007</v>
      </c>
      <c r="L82" s="121">
        <f>L83+L97+L115+L117+L120+L113+L91</f>
        <v>333591072.5200001</v>
      </c>
      <c r="M82" s="122">
        <f t="shared" si="6"/>
        <v>1.0000231052588617</v>
      </c>
    </row>
    <row r="83" spans="1:13" s="6" customFormat="1" ht="22.5" customHeight="1" x14ac:dyDescent="0.25">
      <c r="A83" s="3"/>
      <c r="B83" s="94" t="s">
        <v>9</v>
      </c>
      <c r="C83" s="96">
        <v>182</v>
      </c>
      <c r="D83" s="96">
        <v>1</v>
      </c>
      <c r="E83" s="96" t="s">
        <v>36</v>
      </c>
      <c r="F83" s="96" t="s">
        <v>40</v>
      </c>
      <c r="G83" s="96" t="s">
        <v>23</v>
      </c>
      <c r="H83" s="96" t="s">
        <v>36</v>
      </c>
      <c r="I83" s="96" t="s">
        <v>24</v>
      </c>
      <c r="J83" s="96">
        <v>110</v>
      </c>
      <c r="K83" s="121">
        <f>SUM(K84:K90)</f>
        <v>301368135.14000005</v>
      </c>
      <c r="L83" s="121">
        <f>SUM(L84:L90)</f>
        <v>301375636.01000005</v>
      </c>
      <c r="M83" s="122">
        <f t="shared" si="6"/>
        <v>1.0000248893931554</v>
      </c>
    </row>
    <row r="84" spans="1:13" s="6" customFormat="1" ht="40.5" customHeight="1" x14ac:dyDescent="0.25">
      <c r="A84" s="3"/>
      <c r="B84" s="27" t="s">
        <v>10</v>
      </c>
      <c r="C84" s="43">
        <v>182</v>
      </c>
      <c r="D84" s="43">
        <v>1</v>
      </c>
      <c r="E84" s="43" t="s">
        <v>36</v>
      </c>
      <c r="F84" s="43" t="s">
        <v>40</v>
      </c>
      <c r="G84" s="43" t="s">
        <v>35</v>
      </c>
      <c r="H84" s="43" t="s">
        <v>36</v>
      </c>
      <c r="I84" s="43" t="s">
        <v>24</v>
      </c>
      <c r="J84" s="43">
        <v>110</v>
      </c>
      <c r="K84" s="112">
        <v>283385281.91000003</v>
      </c>
      <c r="L84" s="112">
        <v>283385281.91000003</v>
      </c>
      <c r="M84" s="119">
        <f t="shared" si="6"/>
        <v>1</v>
      </c>
    </row>
    <row r="85" spans="1:13" s="6" customFormat="1" ht="66" customHeight="1" x14ac:dyDescent="0.25">
      <c r="A85" s="3"/>
      <c r="B85" s="27" t="s">
        <v>160</v>
      </c>
      <c r="C85" s="44">
        <v>182</v>
      </c>
      <c r="D85" s="44">
        <v>1</v>
      </c>
      <c r="E85" s="43" t="s">
        <v>36</v>
      </c>
      <c r="F85" s="43" t="s">
        <v>40</v>
      </c>
      <c r="G85" s="43" t="s">
        <v>34</v>
      </c>
      <c r="H85" s="43" t="s">
        <v>36</v>
      </c>
      <c r="I85" s="43" t="s">
        <v>24</v>
      </c>
      <c r="J85" s="44">
        <v>110</v>
      </c>
      <c r="K85" s="112">
        <v>1541921.17</v>
      </c>
      <c r="L85" s="112">
        <v>1541921.17</v>
      </c>
      <c r="M85" s="119">
        <f t="shared" si="6"/>
        <v>1</v>
      </c>
    </row>
    <row r="86" spans="1:13" ht="32.25" customHeight="1" x14ac:dyDescent="0.25">
      <c r="A86" s="4"/>
      <c r="B86" s="27" t="s">
        <v>11</v>
      </c>
      <c r="C86" s="44">
        <v>182</v>
      </c>
      <c r="D86" s="44">
        <v>1</v>
      </c>
      <c r="E86" s="43" t="s">
        <v>36</v>
      </c>
      <c r="F86" s="43" t="s">
        <v>40</v>
      </c>
      <c r="G86" s="43" t="s">
        <v>33</v>
      </c>
      <c r="H86" s="43" t="s">
        <v>36</v>
      </c>
      <c r="I86" s="43" t="s">
        <v>24</v>
      </c>
      <c r="J86" s="44">
        <v>110</v>
      </c>
      <c r="K86" s="112">
        <v>5457487.9400000004</v>
      </c>
      <c r="L86" s="112">
        <v>5464988.8099999996</v>
      </c>
      <c r="M86" s="119">
        <f t="shared" si="6"/>
        <v>1.0013744180623878</v>
      </c>
    </row>
    <row r="87" spans="1:13" ht="53.25" customHeight="1" x14ac:dyDescent="0.25">
      <c r="A87" s="4"/>
      <c r="B87" s="55" t="s">
        <v>219</v>
      </c>
      <c r="C87" s="50">
        <v>182</v>
      </c>
      <c r="D87" s="50">
        <v>1</v>
      </c>
      <c r="E87" s="49" t="s">
        <v>36</v>
      </c>
      <c r="F87" s="49" t="s">
        <v>40</v>
      </c>
      <c r="G87" s="49" t="s">
        <v>32</v>
      </c>
      <c r="H87" s="49" t="s">
        <v>36</v>
      </c>
      <c r="I87" s="49" t="s">
        <v>24</v>
      </c>
      <c r="J87" s="50">
        <v>110</v>
      </c>
      <c r="K87" s="112">
        <v>274546</v>
      </c>
      <c r="L87" s="112">
        <v>274546</v>
      </c>
      <c r="M87" s="119">
        <f t="shared" si="6"/>
        <v>1</v>
      </c>
    </row>
    <row r="88" spans="1:13" ht="52.5" customHeight="1" x14ac:dyDescent="0.25">
      <c r="A88" s="4"/>
      <c r="B88" s="48" t="s">
        <v>309</v>
      </c>
      <c r="C88" s="75">
        <v>182</v>
      </c>
      <c r="D88" s="75">
        <v>1</v>
      </c>
      <c r="E88" s="91" t="s">
        <v>36</v>
      </c>
      <c r="F88" s="91" t="s">
        <v>40</v>
      </c>
      <c r="G88" s="91" t="s">
        <v>310</v>
      </c>
      <c r="H88" s="91" t="s">
        <v>36</v>
      </c>
      <c r="I88" s="91" t="s">
        <v>24</v>
      </c>
      <c r="J88" s="75">
        <v>110</v>
      </c>
      <c r="K88" s="112">
        <v>3325033.38</v>
      </c>
      <c r="L88" s="112">
        <v>3325033.38</v>
      </c>
      <c r="M88" s="119">
        <f>L88/K88</f>
        <v>1</v>
      </c>
    </row>
    <row r="89" spans="1:13" ht="52.5" customHeight="1" x14ac:dyDescent="0.25">
      <c r="A89" s="4"/>
      <c r="B89" s="48" t="s">
        <v>354</v>
      </c>
      <c r="C89" s="75">
        <v>182</v>
      </c>
      <c r="D89" s="75">
        <v>1</v>
      </c>
      <c r="E89" s="91" t="s">
        <v>36</v>
      </c>
      <c r="F89" s="91" t="s">
        <v>40</v>
      </c>
      <c r="G89" s="91" t="s">
        <v>61</v>
      </c>
      <c r="H89" s="91" t="s">
        <v>36</v>
      </c>
      <c r="I89" s="91" t="s">
        <v>24</v>
      </c>
      <c r="J89" s="75">
        <v>110</v>
      </c>
      <c r="K89" s="112">
        <v>3359539.94</v>
      </c>
      <c r="L89" s="112">
        <v>3359539.94</v>
      </c>
      <c r="M89" s="119">
        <f>L89/K89</f>
        <v>1</v>
      </c>
    </row>
    <row r="90" spans="1:13" ht="53.25" customHeight="1" x14ac:dyDescent="0.25">
      <c r="A90" s="4"/>
      <c r="B90" s="48" t="s">
        <v>355</v>
      </c>
      <c r="C90" s="64">
        <v>182</v>
      </c>
      <c r="D90" s="64">
        <v>1</v>
      </c>
      <c r="E90" s="63" t="s">
        <v>36</v>
      </c>
      <c r="F90" s="63" t="s">
        <v>40</v>
      </c>
      <c r="G90" s="63" t="s">
        <v>47</v>
      </c>
      <c r="H90" s="63" t="s">
        <v>36</v>
      </c>
      <c r="I90" s="63" t="s">
        <v>24</v>
      </c>
      <c r="J90" s="64">
        <v>110</v>
      </c>
      <c r="K90" s="112">
        <v>4024324.8</v>
      </c>
      <c r="L90" s="112">
        <v>4024324.8</v>
      </c>
      <c r="M90" s="119">
        <f>L90/K90</f>
        <v>1</v>
      </c>
    </row>
    <row r="91" spans="1:13" s="6" customFormat="1" ht="33.75" customHeight="1" x14ac:dyDescent="0.25">
      <c r="A91" s="3"/>
      <c r="B91" s="109" t="s">
        <v>106</v>
      </c>
      <c r="C91" s="95">
        <v>182</v>
      </c>
      <c r="D91" s="96" t="s">
        <v>45</v>
      </c>
      <c r="E91" s="96" t="s">
        <v>42</v>
      </c>
      <c r="F91" s="96" t="s">
        <v>22</v>
      </c>
      <c r="G91" s="96" t="s">
        <v>23</v>
      </c>
      <c r="H91" s="96" t="s">
        <v>22</v>
      </c>
      <c r="I91" s="96" t="s">
        <v>24</v>
      </c>
      <c r="J91" s="96" t="s">
        <v>23</v>
      </c>
      <c r="K91" s="121">
        <f>K92</f>
        <v>7477619.1899999995</v>
      </c>
      <c r="L91" s="121">
        <f>L92</f>
        <v>7477825.8499999987</v>
      </c>
      <c r="M91" s="122">
        <f t="shared" ref="M91:M96" si="7">L91/K91</f>
        <v>1.0000276371388739</v>
      </c>
    </row>
    <row r="92" spans="1:13" s="6" customFormat="1" ht="29.25" customHeight="1" x14ac:dyDescent="0.25">
      <c r="A92" s="3"/>
      <c r="B92" s="15" t="s">
        <v>107</v>
      </c>
      <c r="C92" s="75">
        <v>182</v>
      </c>
      <c r="D92" s="91" t="s">
        <v>45</v>
      </c>
      <c r="E92" s="91" t="s">
        <v>42</v>
      </c>
      <c r="F92" s="91" t="s">
        <v>40</v>
      </c>
      <c r="G92" s="91" t="s">
        <v>23</v>
      </c>
      <c r="H92" s="91" t="s">
        <v>22</v>
      </c>
      <c r="I92" s="91" t="s">
        <v>24</v>
      </c>
      <c r="J92" s="91" t="s">
        <v>44</v>
      </c>
      <c r="K92" s="115">
        <f>K93+K94+K95+K96</f>
        <v>7477619.1899999995</v>
      </c>
      <c r="L92" s="115">
        <f>L93+L94+L95+L96</f>
        <v>7477825.8499999987</v>
      </c>
      <c r="M92" s="119">
        <f t="shared" si="7"/>
        <v>1.0000276371388739</v>
      </c>
    </row>
    <row r="93" spans="1:13" s="6" customFormat="1" ht="54.75" customHeight="1" x14ac:dyDescent="0.25">
      <c r="A93" s="3"/>
      <c r="B93" s="15" t="s">
        <v>207</v>
      </c>
      <c r="C93" s="75">
        <v>182</v>
      </c>
      <c r="D93" s="91" t="s">
        <v>45</v>
      </c>
      <c r="E93" s="91" t="s">
        <v>42</v>
      </c>
      <c r="F93" s="91" t="s">
        <v>40</v>
      </c>
      <c r="G93" s="91" t="s">
        <v>203</v>
      </c>
      <c r="H93" s="91" t="s">
        <v>36</v>
      </c>
      <c r="I93" s="91" t="s">
        <v>24</v>
      </c>
      <c r="J93" s="91" t="s">
        <v>44</v>
      </c>
      <c r="K93" s="112">
        <v>3863105.41</v>
      </c>
      <c r="L93" s="112">
        <v>3863312.07</v>
      </c>
      <c r="M93" s="119">
        <f t="shared" si="7"/>
        <v>1.0000534958221603</v>
      </c>
    </row>
    <row r="94" spans="1:13" s="6" customFormat="1" ht="55.5" customHeight="1" x14ac:dyDescent="0.25">
      <c r="A94" s="3"/>
      <c r="B94" s="15" t="s">
        <v>208</v>
      </c>
      <c r="C94" s="75">
        <v>182</v>
      </c>
      <c r="D94" s="91" t="s">
        <v>45</v>
      </c>
      <c r="E94" s="91" t="s">
        <v>42</v>
      </c>
      <c r="F94" s="91" t="s">
        <v>40</v>
      </c>
      <c r="G94" s="91" t="s">
        <v>204</v>
      </c>
      <c r="H94" s="91" t="s">
        <v>36</v>
      </c>
      <c r="I94" s="91" t="s">
        <v>24</v>
      </c>
      <c r="J94" s="91" t="s">
        <v>44</v>
      </c>
      <c r="K94" s="112">
        <v>22321.69</v>
      </c>
      <c r="L94" s="112">
        <v>22321.69</v>
      </c>
      <c r="M94" s="119">
        <f t="shared" si="7"/>
        <v>1</v>
      </c>
    </row>
    <row r="95" spans="1:13" s="6" customFormat="1" ht="39.75" customHeight="1" x14ac:dyDescent="0.25">
      <c r="A95" s="3"/>
      <c r="B95" s="16" t="s">
        <v>209</v>
      </c>
      <c r="C95" s="75">
        <v>182</v>
      </c>
      <c r="D95" s="91" t="s">
        <v>45</v>
      </c>
      <c r="E95" s="91" t="s">
        <v>42</v>
      </c>
      <c r="F95" s="91" t="s">
        <v>40</v>
      </c>
      <c r="G95" s="91" t="s">
        <v>205</v>
      </c>
      <c r="H95" s="91" t="s">
        <v>36</v>
      </c>
      <c r="I95" s="91" t="s">
        <v>24</v>
      </c>
      <c r="J95" s="91" t="s">
        <v>44</v>
      </c>
      <c r="K95" s="112">
        <v>4012708.53</v>
      </c>
      <c r="L95" s="112">
        <v>4012708.53</v>
      </c>
      <c r="M95" s="119">
        <f t="shared" si="7"/>
        <v>1</v>
      </c>
    </row>
    <row r="96" spans="1:13" s="6" customFormat="1" ht="42.75" customHeight="1" x14ac:dyDescent="0.25">
      <c r="A96" s="3"/>
      <c r="B96" s="16" t="s">
        <v>210</v>
      </c>
      <c r="C96" s="75">
        <v>182</v>
      </c>
      <c r="D96" s="91" t="s">
        <v>45</v>
      </c>
      <c r="E96" s="91" t="s">
        <v>42</v>
      </c>
      <c r="F96" s="91" t="s">
        <v>40</v>
      </c>
      <c r="G96" s="91" t="s">
        <v>206</v>
      </c>
      <c r="H96" s="91" t="s">
        <v>36</v>
      </c>
      <c r="I96" s="91" t="s">
        <v>24</v>
      </c>
      <c r="J96" s="91" t="s">
        <v>44</v>
      </c>
      <c r="K96" s="112">
        <v>-420516.44</v>
      </c>
      <c r="L96" s="112">
        <v>-420516.44</v>
      </c>
      <c r="M96" s="119">
        <f t="shared" si="7"/>
        <v>1</v>
      </c>
    </row>
    <row r="97" spans="1:13" x14ac:dyDescent="0.25">
      <c r="A97" s="4"/>
      <c r="B97" s="97" t="s">
        <v>116</v>
      </c>
      <c r="C97" s="98">
        <v>182</v>
      </c>
      <c r="D97" s="99">
        <v>1</v>
      </c>
      <c r="E97" s="99" t="s">
        <v>30</v>
      </c>
      <c r="F97" s="99" t="s">
        <v>22</v>
      </c>
      <c r="G97" s="99" t="s">
        <v>23</v>
      </c>
      <c r="H97" s="99" t="s">
        <v>22</v>
      </c>
      <c r="I97" s="99" t="s">
        <v>24</v>
      </c>
      <c r="J97" s="99" t="s">
        <v>23</v>
      </c>
      <c r="K97" s="123">
        <f>K103+K107+K111+K98</f>
        <v>18788844.75</v>
      </c>
      <c r="L97" s="123">
        <f>L103+L107+L111+L98</f>
        <v>18788844.75</v>
      </c>
      <c r="M97" s="124">
        <f t="shared" ref="M97:M106" si="8">L97/K97</f>
        <v>1</v>
      </c>
    </row>
    <row r="98" spans="1:13" x14ac:dyDescent="0.25">
      <c r="A98" s="4"/>
      <c r="B98" s="42" t="s">
        <v>185</v>
      </c>
      <c r="C98" s="44">
        <v>182</v>
      </c>
      <c r="D98" s="43" t="s">
        <v>45</v>
      </c>
      <c r="E98" s="43" t="s">
        <v>30</v>
      </c>
      <c r="F98" s="43" t="s">
        <v>36</v>
      </c>
      <c r="G98" s="43" t="s">
        <v>23</v>
      </c>
      <c r="H98" s="43" t="s">
        <v>22</v>
      </c>
      <c r="I98" s="43" t="s">
        <v>24</v>
      </c>
      <c r="J98" s="43" t="s">
        <v>44</v>
      </c>
      <c r="K98" s="115">
        <f>K99+K101+K102</f>
        <v>11796451.15</v>
      </c>
      <c r="L98" s="115">
        <f>L99+L101+L102</f>
        <v>11796451.15</v>
      </c>
      <c r="M98" s="119">
        <f t="shared" si="8"/>
        <v>1</v>
      </c>
    </row>
    <row r="99" spans="1:13" ht="25.5" hidden="1" x14ac:dyDescent="0.25">
      <c r="A99" s="4"/>
      <c r="B99" s="42" t="s">
        <v>184</v>
      </c>
      <c r="C99" s="44">
        <v>182</v>
      </c>
      <c r="D99" s="43" t="s">
        <v>45</v>
      </c>
      <c r="E99" s="43" t="s">
        <v>30</v>
      </c>
      <c r="F99" s="43" t="s">
        <v>36</v>
      </c>
      <c r="G99" s="43" t="s">
        <v>35</v>
      </c>
      <c r="H99" s="43" t="s">
        <v>36</v>
      </c>
      <c r="I99" s="43" t="s">
        <v>24</v>
      </c>
      <c r="J99" s="43" t="s">
        <v>44</v>
      </c>
      <c r="K99" s="115">
        <f>K100</f>
        <v>10302407.73</v>
      </c>
      <c r="L99" s="115">
        <f>L100</f>
        <v>10302407.73</v>
      </c>
      <c r="M99" s="119">
        <f t="shared" si="8"/>
        <v>1</v>
      </c>
    </row>
    <row r="100" spans="1:13" ht="25.5" customHeight="1" x14ac:dyDescent="0.25">
      <c r="A100" s="4"/>
      <c r="B100" s="42" t="s">
        <v>184</v>
      </c>
      <c r="C100" s="44">
        <v>182</v>
      </c>
      <c r="D100" s="43" t="s">
        <v>45</v>
      </c>
      <c r="E100" s="43" t="s">
        <v>30</v>
      </c>
      <c r="F100" s="43" t="s">
        <v>36</v>
      </c>
      <c r="G100" s="43" t="s">
        <v>186</v>
      </c>
      <c r="H100" s="43" t="s">
        <v>36</v>
      </c>
      <c r="I100" s="43" t="s">
        <v>24</v>
      </c>
      <c r="J100" s="43" t="s">
        <v>44</v>
      </c>
      <c r="K100" s="112">
        <v>10302407.73</v>
      </c>
      <c r="L100" s="112">
        <v>10302407.73</v>
      </c>
      <c r="M100" s="119">
        <f t="shared" si="8"/>
        <v>1</v>
      </c>
    </row>
    <row r="101" spans="1:13" ht="25.5" x14ac:dyDescent="0.25">
      <c r="A101" s="4"/>
      <c r="B101" s="48" t="s">
        <v>187</v>
      </c>
      <c r="C101" s="44">
        <v>182</v>
      </c>
      <c r="D101" s="43" t="s">
        <v>45</v>
      </c>
      <c r="E101" s="43" t="s">
        <v>30</v>
      </c>
      <c r="F101" s="43" t="s">
        <v>36</v>
      </c>
      <c r="G101" s="43" t="s">
        <v>188</v>
      </c>
      <c r="H101" s="43" t="s">
        <v>36</v>
      </c>
      <c r="I101" s="43" t="s">
        <v>24</v>
      </c>
      <c r="J101" s="43" t="s">
        <v>44</v>
      </c>
      <c r="K101" s="112">
        <v>1494043.42</v>
      </c>
      <c r="L101" s="112">
        <v>1494043.42</v>
      </c>
      <c r="M101" s="119">
        <f t="shared" si="8"/>
        <v>1</v>
      </c>
    </row>
    <row r="102" spans="1:13" ht="33" customHeight="1" x14ac:dyDescent="0.25">
      <c r="A102" s="4"/>
      <c r="B102" s="48" t="s">
        <v>189</v>
      </c>
      <c r="C102" s="44">
        <v>182</v>
      </c>
      <c r="D102" s="43" t="s">
        <v>45</v>
      </c>
      <c r="E102" s="43" t="s">
        <v>30</v>
      </c>
      <c r="F102" s="43" t="s">
        <v>36</v>
      </c>
      <c r="G102" s="43" t="s">
        <v>29</v>
      </c>
      <c r="H102" s="43" t="s">
        <v>36</v>
      </c>
      <c r="I102" s="43" t="s">
        <v>24</v>
      </c>
      <c r="J102" s="43" t="s">
        <v>44</v>
      </c>
      <c r="K102" s="115">
        <v>0</v>
      </c>
      <c r="L102" s="115">
        <v>0</v>
      </c>
      <c r="M102" s="119" t="e">
        <f t="shared" si="8"/>
        <v>#DIV/0!</v>
      </c>
    </row>
    <row r="103" spans="1:13" x14ac:dyDescent="0.25">
      <c r="A103" s="4"/>
      <c r="B103" s="36" t="s">
        <v>12</v>
      </c>
      <c r="C103" s="44">
        <v>182</v>
      </c>
      <c r="D103" s="43" t="s">
        <v>45</v>
      </c>
      <c r="E103" s="43" t="s">
        <v>30</v>
      </c>
      <c r="F103" s="43" t="s">
        <v>40</v>
      </c>
      <c r="G103" s="43" t="s">
        <v>23</v>
      </c>
      <c r="H103" s="43" t="s">
        <v>40</v>
      </c>
      <c r="I103" s="43" t="s">
        <v>24</v>
      </c>
      <c r="J103" s="43" t="s">
        <v>44</v>
      </c>
      <c r="K103" s="115">
        <f>K104</f>
        <v>11401.68</v>
      </c>
      <c r="L103" s="115">
        <f>L104</f>
        <v>11401.68</v>
      </c>
      <c r="M103" s="119">
        <f t="shared" si="8"/>
        <v>1</v>
      </c>
    </row>
    <row r="104" spans="1:13" x14ac:dyDescent="0.25">
      <c r="A104" s="4"/>
      <c r="B104" s="36" t="s">
        <v>12</v>
      </c>
      <c r="C104" s="44">
        <v>182</v>
      </c>
      <c r="D104" s="44">
        <v>1</v>
      </c>
      <c r="E104" s="43" t="s">
        <v>30</v>
      </c>
      <c r="F104" s="43" t="s">
        <v>40</v>
      </c>
      <c r="G104" s="43" t="s">
        <v>35</v>
      </c>
      <c r="H104" s="43" t="s">
        <v>40</v>
      </c>
      <c r="I104" s="43" t="s">
        <v>24</v>
      </c>
      <c r="J104" s="44">
        <v>110</v>
      </c>
      <c r="K104" s="112">
        <v>11401.68</v>
      </c>
      <c r="L104" s="112">
        <v>11401.68</v>
      </c>
      <c r="M104" s="119">
        <f t="shared" si="8"/>
        <v>1</v>
      </c>
    </row>
    <row r="105" spans="1:13" ht="25.5" hidden="1" customHeight="1" x14ac:dyDescent="0.25">
      <c r="A105" s="4"/>
      <c r="B105" s="28" t="s">
        <v>161</v>
      </c>
      <c r="C105" s="44">
        <v>182</v>
      </c>
      <c r="D105" s="44">
        <v>1</v>
      </c>
      <c r="E105" s="43" t="s">
        <v>30</v>
      </c>
      <c r="F105" s="43" t="s">
        <v>40</v>
      </c>
      <c r="G105" s="43" t="s">
        <v>35</v>
      </c>
      <c r="H105" s="43" t="s">
        <v>40</v>
      </c>
      <c r="I105" s="43" t="s">
        <v>24</v>
      </c>
      <c r="J105" s="44">
        <v>110</v>
      </c>
      <c r="K105" s="115"/>
      <c r="L105" s="115"/>
      <c r="M105" s="119" t="s">
        <v>78</v>
      </c>
    </row>
    <row r="106" spans="1:13" ht="27.75" hidden="1" customHeight="1" x14ac:dyDescent="0.25">
      <c r="A106" s="4"/>
      <c r="B106" s="36" t="s">
        <v>41</v>
      </c>
      <c r="C106" s="44">
        <v>182</v>
      </c>
      <c r="D106" s="44">
        <v>1</v>
      </c>
      <c r="E106" s="43" t="s">
        <v>30</v>
      </c>
      <c r="F106" s="43" t="s">
        <v>40</v>
      </c>
      <c r="G106" s="43" t="s">
        <v>34</v>
      </c>
      <c r="H106" s="43" t="s">
        <v>40</v>
      </c>
      <c r="I106" s="43" t="s">
        <v>24</v>
      </c>
      <c r="J106" s="44">
        <v>110</v>
      </c>
      <c r="K106" s="115">
        <v>8.75</v>
      </c>
      <c r="L106" s="115">
        <v>8.75</v>
      </c>
      <c r="M106" s="119">
        <f t="shared" si="8"/>
        <v>1</v>
      </c>
    </row>
    <row r="107" spans="1:13" ht="17.25" customHeight="1" x14ac:dyDescent="0.25">
      <c r="A107" s="4"/>
      <c r="B107" s="36" t="s">
        <v>13</v>
      </c>
      <c r="C107" s="44">
        <v>182</v>
      </c>
      <c r="D107" s="44">
        <v>1</v>
      </c>
      <c r="E107" s="43" t="s">
        <v>30</v>
      </c>
      <c r="F107" s="43" t="s">
        <v>42</v>
      </c>
      <c r="G107" s="43" t="s">
        <v>23</v>
      </c>
      <c r="H107" s="43" t="s">
        <v>22</v>
      </c>
      <c r="I107" s="43" t="s">
        <v>24</v>
      </c>
      <c r="J107" s="44">
        <v>110</v>
      </c>
      <c r="K107" s="115">
        <f>K108</f>
        <v>4124085.64</v>
      </c>
      <c r="L107" s="115">
        <f>L108</f>
        <v>4124085.64</v>
      </c>
      <c r="M107" s="119">
        <f>L107/K107</f>
        <v>1</v>
      </c>
    </row>
    <row r="108" spans="1:13" x14ac:dyDescent="0.25">
      <c r="A108" s="4"/>
      <c r="B108" s="36" t="s">
        <v>13</v>
      </c>
      <c r="C108" s="44">
        <v>182</v>
      </c>
      <c r="D108" s="44">
        <v>1</v>
      </c>
      <c r="E108" s="43" t="s">
        <v>30</v>
      </c>
      <c r="F108" s="43" t="s">
        <v>42</v>
      </c>
      <c r="G108" s="43" t="s">
        <v>35</v>
      </c>
      <c r="H108" s="43" t="s">
        <v>36</v>
      </c>
      <c r="I108" s="43" t="s">
        <v>24</v>
      </c>
      <c r="J108" s="44">
        <v>110</v>
      </c>
      <c r="K108" s="112">
        <v>4124085.64</v>
      </c>
      <c r="L108" s="112">
        <v>4124085.64</v>
      </c>
      <c r="M108" s="119">
        <f>L108/K108</f>
        <v>1</v>
      </c>
    </row>
    <row r="109" spans="1:13" hidden="1" x14ac:dyDescent="0.25">
      <c r="A109" s="4"/>
      <c r="B109" s="29"/>
      <c r="C109" s="44"/>
      <c r="D109" s="44"/>
      <c r="E109" s="43"/>
      <c r="F109" s="43"/>
      <c r="G109" s="43"/>
      <c r="H109" s="43"/>
      <c r="I109" s="43" t="s">
        <v>24</v>
      </c>
      <c r="J109" s="44"/>
      <c r="K109" s="115"/>
      <c r="L109" s="115"/>
      <c r="M109" s="119"/>
    </row>
    <row r="110" spans="1:13" ht="32.25" hidden="1" customHeight="1" x14ac:dyDescent="0.25">
      <c r="A110" s="4"/>
      <c r="B110" s="27" t="s">
        <v>190</v>
      </c>
      <c r="C110" s="44">
        <v>182</v>
      </c>
      <c r="D110" s="44">
        <v>1</v>
      </c>
      <c r="E110" s="43" t="s">
        <v>30</v>
      </c>
      <c r="F110" s="43" t="s">
        <v>42</v>
      </c>
      <c r="G110" s="43" t="s">
        <v>34</v>
      </c>
      <c r="H110" s="43" t="s">
        <v>36</v>
      </c>
      <c r="I110" s="43" t="s">
        <v>24</v>
      </c>
      <c r="J110" s="44">
        <v>110</v>
      </c>
      <c r="K110" s="115">
        <v>0</v>
      </c>
      <c r="L110" s="115">
        <v>0</v>
      </c>
      <c r="M110" s="119" t="s">
        <v>78</v>
      </c>
    </row>
    <row r="111" spans="1:13" ht="21.75" customHeight="1" x14ac:dyDescent="0.25">
      <c r="A111" s="4"/>
      <c r="B111" s="30" t="s">
        <v>164</v>
      </c>
      <c r="C111" s="43">
        <v>182</v>
      </c>
      <c r="D111" s="43">
        <v>1</v>
      </c>
      <c r="E111" s="43" t="s">
        <v>30</v>
      </c>
      <c r="F111" s="43" t="s">
        <v>53</v>
      </c>
      <c r="G111" s="43" t="s">
        <v>23</v>
      </c>
      <c r="H111" s="43" t="s">
        <v>36</v>
      </c>
      <c r="I111" s="43" t="s">
        <v>24</v>
      </c>
      <c r="J111" s="43">
        <v>110</v>
      </c>
      <c r="K111" s="115">
        <f>K112</f>
        <v>2856906.28</v>
      </c>
      <c r="L111" s="115">
        <f>L112</f>
        <v>2856906.28</v>
      </c>
      <c r="M111" s="119">
        <f t="shared" ref="M111:M119" si="9">L111/K111</f>
        <v>1</v>
      </c>
    </row>
    <row r="112" spans="1:13" ht="36" customHeight="1" x14ac:dyDescent="0.25">
      <c r="A112" s="4"/>
      <c r="B112" s="27" t="s">
        <v>163</v>
      </c>
      <c r="C112" s="44">
        <v>182</v>
      </c>
      <c r="D112" s="44">
        <v>1</v>
      </c>
      <c r="E112" s="43" t="s">
        <v>30</v>
      </c>
      <c r="F112" s="43" t="s">
        <v>53</v>
      </c>
      <c r="G112" s="43" t="s">
        <v>34</v>
      </c>
      <c r="H112" s="43" t="s">
        <v>36</v>
      </c>
      <c r="I112" s="44">
        <v>1000</v>
      </c>
      <c r="J112" s="44">
        <v>110</v>
      </c>
      <c r="K112" s="112">
        <v>2856906.28</v>
      </c>
      <c r="L112" s="112">
        <v>2856906.28</v>
      </c>
      <c r="M112" s="119">
        <f t="shared" si="9"/>
        <v>1</v>
      </c>
    </row>
    <row r="113" spans="1:13" ht="36" hidden="1" customHeight="1" x14ac:dyDescent="0.25">
      <c r="A113" s="4"/>
      <c r="B113" s="79" t="s">
        <v>311</v>
      </c>
      <c r="C113" s="75">
        <v>182</v>
      </c>
      <c r="D113" s="75">
        <v>1</v>
      </c>
      <c r="E113" s="74" t="s">
        <v>46</v>
      </c>
      <c r="F113" s="74" t="s">
        <v>22</v>
      </c>
      <c r="G113" s="74" t="s">
        <v>23</v>
      </c>
      <c r="H113" s="74" t="s">
        <v>22</v>
      </c>
      <c r="I113" s="75">
        <v>1000</v>
      </c>
      <c r="J113" s="75">
        <v>110</v>
      </c>
      <c r="K113" s="115">
        <f>K114</f>
        <v>0</v>
      </c>
      <c r="L113" s="115">
        <f>L114</f>
        <v>0</v>
      </c>
      <c r="M113" s="119" t="e">
        <f t="shared" si="9"/>
        <v>#DIV/0!</v>
      </c>
    </row>
    <row r="114" spans="1:13" ht="47.25" hidden="1" customHeight="1" x14ac:dyDescent="0.25">
      <c r="A114" s="4"/>
      <c r="B114" s="81" t="s">
        <v>312</v>
      </c>
      <c r="C114" s="75">
        <v>182</v>
      </c>
      <c r="D114" s="75">
        <v>1</v>
      </c>
      <c r="E114" s="74" t="s">
        <v>46</v>
      </c>
      <c r="F114" s="74" t="s">
        <v>53</v>
      </c>
      <c r="G114" s="74" t="s">
        <v>49</v>
      </c>
      <c r="H114" s="74" t="s">
        <v>30</v>
      </c>
      <c r="I114" s="75">
        <v>1000</v>
      </c>
      <c r="J114" s="75">
        <v>110</v>
      </c>
      <c r="K114" s="115">
        <v>0</v>
      </c>
      <c r="L114" s="115">
        <v>0</v>
      </c>
      <c r="M114" s="119" t="e">
        <f t="shared" si="9"/>
        <v>#DIV/0!</v>
      </c>
    </row>
    <row r="115" spans="1:13" x14ac:dyDescent="0.25">
      <c r="A115" s="4"/>
      <c r="B115" s="101" t="s">
        <v>117</v>
      </c>
      <c r="C115" s="95">
        <v>182</v>
      </c>
      <c r="D115" s="96" t="s">
        <v>45</v>
      </c>
      <c r="E115" s="96" t="s">
        <v>43</v>
      </c>
      <c r="F115" s="96" t="s">
        <v>22</v>
      </c>
      <c r="G115" s="96" t="s">
        <v>23</v>
      </c>
      <c r="H115" s="96" t="s">
        <v>22</v>
      </c>
      <c r="I115" s="96" t="s">
        <v>24</v>
      </c>
      <c r="J115" s="96" t="s">
        <v>44</v>
      </c>
      <c r="K115" s="121">
        <f>K116</f>
        <v>5948765.9100000001</v>
      </c>
      <c r="L115" s="121">
        <f>L116</f>
        <v>5948765.9100000001</v>
      </c>
      <c r="M115" s="122">
        <f t="shared" si="9"/>
        <v>1</v>
      </c>
    </row>
    <row r="116" spans="1:13" ht="30" customHeight="1" x14ac:dyDescent="0.25">
      <c r="A116" s="4"/>
      <c r="B116" s="36" t="s">
        <v>127</v>
      </c>
      <c r="C116" s="44">
        <v>182</v>
      </c>
      <c r="D116" s="43" t="s">
        <v>45</v>
      </c>
      <c r="E116" s="43" t="s">
        <v>43</v>
      </c>
      <c r="F116" s="43" t="s">
        <v>42</v>
      </c>
      <c r="G116" s="43" t="s">
        <v>23</v>
      </c>
      <c r="H116" s="43" t="s">
        <v>36</v>
      </c>
      <c r="I116" s="43" t="s">
        <v>24</v>
      </c>
      <c r="J116" s="43" t="s">
        <v>44</v>
      </c>
      <c r="K116" s="112">
        <v>5948765.9100000001</v>
      </c>
      <c r="L116" s="112">
        <v>5948765.9100000001</v>
      </c>
      <c r="M116" s="119">
        <f t="shared" si="9"/>
        <v>1</v>
      </c>
    </row>
    <row r="117" spans="1:13" ht="17.25" hidden="1" customHeight="1" x14ac:dyDescent="0.25">
      <c r="A117" s="4"/>
      <c r="B117" s="35" t="s">
        <v>218</v>
      </c>
      <c r="C117" s="54">
        <v>182</v>
      </c>
      <c r="D117" s="52" t="s">
        <v>45</v>
      </c>
      <c r="E117" s="52" t="s">
        <v>46</v>
      </c>
      <c r="F117" s="52" t="s">
        <v>53</v>
      </c>
      <c r="G117" s="52" t="s">
        <v>23</v>
      </c>
      <c r="H117" s="52" t="s">
        <v>22</v>
      </c>
      <c r="I117" s="52" t="s">
        <v>24</v>
      </c>
      <c r="J117" s="52" t="s">
        <v>44</v>
      </c>
      <c r="K117" s="115">
        <f>K118</f>
        <v>0</v>
      </c>
      <c r="L117" s="115">
        <f>L118</f>
        <v>0</v>
      </c>
      <c r="M117" s="119" t="e">
        <f t="shared" si="9"/>
        <v>#DIV/0!</v>
      </c>
    </row>
    <row r="118" spans="1:13" ht="23.25" hidden="1" customHeight="1" x14ac:dyDescent="0.25">
      <c r="A118" s="4"/>
      <c r="B118" s="51" t="s">
        <v>217</v>
      </c>
      <c r="C118" s="54">
        <v>182</v>
      </c>
      <c r="D118" s="52" t="s">
        <v>45</v>
      </c>
      <c r="E118" s="52" t="s">
        <v>46</v>
      </c>
      <c r="F118" s="52" t="s">
        <v>53</v>
      </c>
      <c r="G118" s="52" t="s">
        <v>29</v>
      </c>
      <c r="H118" s="52" t="s">
        <v>22</v>
      </c>
      <c r="I118" s="52" t="s">
        <v>24</v>
      </c>
      <c r="J118" s="52" t="s">
        <v>44</v>
      </c>
      <c r="K118" s="115">
        <f>K119</f>
        <v>0</v>
      </c>
      <c r="L118" s="115">
        <f>L119</f>
        <v>0</v>
      </c>
      <c r="M118" s="119" t="e">
        <f t="shared" si="9"/>
        <v>#DIV/0!</v>
      </c>
    </row>
    <row r="119" spans="1:13" ht="33.75" hidden="1" customHeight="1" x14ac:dyDescent="0.25">
      <c r="A119" s="4"/>
      <c r="B119" s="35" t="s">
        <v>216</v>
      </c>
      <c r="C119" s="54">
        <v>182</v>
      </c>
      <c r="D119" s="52" t="s">
        <v>45</v>
      </c>
      <c r="E119" s="52" t="s">
        <v>46</v>
      </c>
      <c r="F119" s="52" t="s">
        <v>53</v>
      </c>
      <c r="G119" s="52" t="s">
        <v>49</v>
      </c>
      <c r="H119" s="52" t="s">
        <v>30</v>
      </c>
      <c r="I119" s="52" t="s">
        <v>24</v>
      </c>
      <c r="J119" s="52" t="s">
        <v>44</v>
      </c>
      <c r="K119" s="115"/>
      <c r="L119" s="115"/>
      <c r="M119" s="119" t="e">
        <f t="shared" si="9"/>
        <v>#DIV/0!</v>
      </c>
    </row>
    <row r="120" spans="1:13" ht="29.25" hidden="1" customHeight="1" x14ac:dyDescent="0.25">
      <c r="A120" s="4"/>
      <c r="B120" s="101" t="s">
        <v>118</v>
      </c>
      <c r="C120" s="95">
        <v>182</v>
      </c>
      <c r="D120" s="96">
        <v>1</v>
      </c>
      <c r="E120" s="96">
        <v>16</v>
      </c>
      <c r="F120" s="96" t="s">
        <v>22</v>
      </c>
      <c r="G120" s="96" t="s">
        <v>23</v>
      </c>
      <c r="H120" s="96" t="s">
        <v>22</v>
      </c>
      <c r="I120" s="96" t="s">
        <v>24</v>
      </c>
      <c r="J120" s="96" t="s">
        <v>47</v>
      </c>
      <c r="K120" s="121">
        <f>K121</f>
        <v>0</v>
      </c>
      <c r="L120" s="121">
        <f>L121</f>
        <v>0</v>
      </c>
      <c r="M120" s="122" t="e">
        <f t="shared" ref="M120:M130" si="10">L120/K120</f>
        <v>#DIV/0!</v>
      </c>
    </row>
    <row r="121" spans="1:13" ht="42.75" hidden="1" customHeight="1" x14ac:dyDescent="0.25">
      <c r="A121" s="4"/>
      <c r="B121" s="18" t="s">
        <v>272</v>
      </c>
      <c r="C121" s="60" t="s">
        <v>275</v>
      </c>
      <c r="D121" s="60" t="s">
        <v>45</v>
      </c>
      <c r="E121" s="60" t="s">
        <v>72</v>
      </c>
      <c r="F121" s="60" t="s">
        <v>128</v>
      </c>
      <c r="G121" s="60" t="s">
        <v>105</v>
      </c>
      <c r="H121" s="60" t="s">
        <v>22</v>
      </c>
      <c r="I121" s="60" t="s">
        <v>24</v>
      </c>
      <c r="J121" s="60" t="s">
        <v>23</v>
      </c>
      <c r="K121" s="115">
        <f>K122</f>
        <v>0</v>
      </c>
      <c r="L121" s="115">
        <f>L122</f>
        <v>0</v>
      </c>
      <c r="M121" s="119" t="e">
        <f t="shared" si="10"/>
        <v>#DIV/0!</v>
      </c>
    </row>
    <row r="122" spans="1:13" ht="60" hidden="1" customHeight="1" x14ac:dyDescent="0.25">
      <c r="A122" s="4"/>
      <c r="B122" s="18" t="s">
        <v>277</v>
      </c>
      <c r="C122" s="60" t="s">
        <v>275</v>
      </c>
      <c r="D122" s="60" t="s">
        <v>45</v>
      </c>
      <c r="E122" s="60" t="s">
        <v>72</v>
      </c>
      <c r="F122" s="60" t="s">
        <v>128</v>
      </c>
      <c r="G122" s="60" t="s">
        <v>276</v>
      </c>
      <c r="H122" s="60" t="s">
        <v>36</v>
      </c>
      <c r="I122" s="60" t="s">
        <v>24</v>
      </c>
      <c r="J122" s="60" t="s">
        <v>47</v>
      </c>
      <c r="K122" s="115"/>
      <c r="L122" s="115"/>
      <c r="M122" s="119" t="e">
        <f t="shared" si="10"/>
        <v>#DIV/0!</v>
      </c>
    </row>
    <row r="123" spans="1:13" ht="19.5" hidden="1" customHeight="1" x14ac:dyDescent="0.25">
      <c r="A123" s="68"/>
      <c r="B123" s="69" t="s">
        <v>313</v>
      </c>
      <c r="C123" s="68">
        <v>188</v>
      </c>
      <c r="D123" s="68"/>
      <c r="E123" s="68"/>
      <c r="F123" s="68"/>
      <c r="G123" s="68"/>
      <c r="H123" s="68"/>
      <c r="I123" s="68"/>
      <c r="J123" s="68"/>
      <c r="K123" s="117">
        <f t="shared" ref="K123:L125" si="11">K124</f>
        <v>0</v>
      </c>
      <c r="L123" s="117">
        <f t="shared" si="11"/>
        <v>0</v>
      </c>
      <c r="M123" s="118" t="e">
        <f t="shared" si="10"/>
        <v>#DIV/0!</v>
      </c>
    </row>
    <row r="124" spans="1:13" hidden="1" x14ac:dyDescent="0.25">
      <c r="A124" s="4"/>
      <c r="B124" s="36" t="s">
        <v>118</v>
      </c>
      <c r="C124" s="44">
        <v>188</v>
      </c>
      <c r="D124" s="44">
        <v>1</v>
      </c>
      <c r="E124" s="44">
        <v>16</v>
      </c>
      <c r="F124" s="43" t="s">
        <v>22</v>
      </c>
      <c r="G124" s="43" t="s">
        <v>23</v>
      </c>
      <c r="H124" s="43" t="s">
        <v>22</v>
      </c>
      <c r="I124" s="43" t="s">
        <v>24</v>
      </c>
      <c r="J124" s="43" t="s">
        <v>23</v>
      </c>
      <c r="K124" s="115">
        <f t="shared" si="11"/>
        <v>0</v>
      </c>
      <c r="L124" s="115">
        <f t="shared" si="11"/>
        <v>0</v>
      </c>
      <c r="M124" s="119" t="e">
        <f t="shared" si="10"/>
        <v>#DIV/0!</v>
      </c>
    </row>
    <row r="125" spans="1:13" ht="40.5" hidden="1" customHeight="1" x14ac:dyDescent="0.25">
      <c r="A125" s="4"/>
      <c r="B125" s="18" t="s">
        <v>272</v>
      </c>
      <c r="C125" s="60" t="s">
        <v>350</v>
      </c>
      <c r="D125" s="60" t="s">
        <v>45</v>
      </c>
      <c r="E125" s="60" t="s">
        <v>72</v>
      </c>
      <c r="F125" s="60" t="s">
        <v>128</v>
      </c>
      <c r="G125" s="60" t="s">
        <v>105</v>
      </c>
      <c r="H125" s="60" t="s">
        <v>22</v>
      </c>
      <c r="I125" s="60" t="s">
        <v>24</v>
      </c>
      <c r="J125" s="60" t="s">
        <v>23</v>
      </c>
      <c r="K125" s="115">
        <f t="shared" si="11"/>
        <v>0</v>
      </c>
      <c r="L125" s="115">
        <f t="shared" si="11"/>
        <v>0</v>
      </c>
      <c r="M125" s="119" t="e">
        <f t="shared" si="10"/>
        <v>#DIV/0!</v>
      </c>
    </row>
    <row r="126" spans="1:13" ht="44.25" hidden="1" customHeight="1" x14ac:dyDescent="0.25">
      <c r="A126" s="4"/>
      <c r="B126" s="18" t="s">
        <v>270</v>
      </c>
      <c r="C126" s="60" t="s">
        <v>350</v>
      </c>
      <c r="D126" s="60" t="s">
        <v>45</v>
      </c>
      <c r="E126" s="60" t="s">
        <v>72</v>
      </c>
      <c r="F126" s="60" t="s">
        <v>128</v>
      </c>
      <c r="G126" s="60" t="s">
        <v>269</v>
      </c>
      <c r="H126" s="60" t="s">
        <v>22</v>
      </c>
      <c r="I126" s="60" t="s">
        <v>24</v>
      </c>
      <c r="J126" s="60" t="s">
        <v>23</v>
      </c>
      <c r="K126" s="115"/>
      <c r="L126" s="115"/>
      <c r="M126" s="119" t="e">
        <f t="shared" si="10"/>
        <v>#DIV/0!</v>
      </c>
    </row>
    <row r="127" spans="1:13" ht="37.5" hidden="1" customHeight="1" x14ac:dyDescent="0.25">
      <c r="A127" s="68">
        <v>7</v>
      </c>
      <c r="B127" s="69" t="s">
        <v>278</v>
      </c>
      <c r="C127" s="68">
        <v>321</v>
      </c>
      <c r="D127" s="65"/>
      <c r="E127" s="65"/>
      <c r="F127" s="65"/>
      <c r="G127" s="65"/>
      <c r="H127" s="65"/>
      <c r="I127" s="65"/>
      <c r="J127" s="65"/>
      <c r="K127" s="117">
        <f t="shared" ref="K127:L129" si="12">K128</f>
        <v>0</v>
      </c>
      <c r="L127" s="117">
        <f t="shared" si="12"/>
        <v>0</v>
      </c>
      <c r="M127" s="118" t="e">
        <f t="shared" si="10"/>
        <v>#DIV/0!</v>
      </c>
    </row>
    <row r="128" spans="1:13" hidden="1" x14ac:dyDescent="0.25">
      <c r="A128" s="4"/>
      <c r="B128" s="19" t="s">
        <v>99</v>
      </c>
      <c r="C128" s="44">
        <v>321</v>
      </c>
      <c r="D128" s="43">
        <v>1</v>
      </c>
      <c r="E128" s="43">
        <v>16</v>
      </c>
      <c r="F128" s="43" t="s">
        <v>22</v>
      </c>
      <c r="G128" s="43" t="s">
        <v>23</v>
      </c>
      <c r="H128" s="43" t="s">
        <v>22</v>
      </c>
      <c r="I128" s="43" t="s">
        <v>24</v>
      </c>
      <c r="J128" s="43" t="s">
        <v>23</v>
      </c>
      <c r="K128" s="115">
        <f t="shared" si="12"/>
        <v>0</v>
      </c>
      <c r="L128" s="115">
        <f t="shared" si="12"/>
        <v>0</v>
      </c>
      <c r="M128" s="119" t="e">
        <f t="shared" si="10"/>
        <v>#DIV/0!</v>
      </c>
    </row>
    <row r="129" spans="1:13" ht="41.25" hidden="1" customHeight="1" x14ac:dyDescent="0.25">
      <c r="A129" s="4"/>
      <c r="B129" s="18" t="s">
        <v>272</v>
      </c>
      <c r="C129" s="60" t="s">
        <v>275</v>
      </c>
      <c r="D129" s="60" t="s">
        <v>45</v>
      </c>
      <c r="E129" s="60" t="s">
        <v>72</v>
      </c>
      <c r="F129" s="60" t="s">
        <v>128</v>
      </c>
      <c r="G129" s="60" t="s">
        <v>105</v>
      </c>
      <c r="H129" s="60" t="s">
        <v>22</v>
      </c>
      <c r="I129" s="60" t="s">
        <v>24</v>
      </c>
      <c r="J129" s="60" t="s">
        <v>23</v>
      </c>
      <c r="K129" s="115">
        <f t="shared" si="12"/>
        <v>0</v>
      </c>
      <c r="L129" s="115">
        <f t="shared" si="12"/>
        <v>0</v>
      </c>
      <c r="M129" s="119" t="e">
        <f t="shared" si="10"/>
        <v>#DIV/0!</v>
      </c>
    </row>
    <row r="130" spans="1:13" ht="26.25" hidden="1" customHeight="1" x14ac:dyDescent="0.25">
      <c r="A130" s="4"/>
      <c r="B130" s="18" t="s">
        <v>270</v>
      </c>
      <c r="C130" s="60">
        <v>141</v>
      </c>
      <c r="D130" s="60" t="s">
        <v>45</v>
      </c>
      <c r="E130" s="60" t="s">
        <v>72</v>
      </c>
      <c r="F130" s="60" t="s">
        <v>128</v>
      </c>
      <c r="G130" s="60" t="s">
        <v>269</v>
      </c>
      <c r="H130" s="60" t="s">
        <v>22</v>
      </c>
      <c r="I130" s="60" t="s">
        <v>24</v>
      </c>
      <c r="J130" s="60" t="s">
        <v>23</v>
      </c>
      <c r="K130" s="115"/>
      <c r="L130" s="115">
        <v>0</v>
      </c>
      <c r="M130" s="119" t="e">
        <f t="shared" si="10"/>
        <v>#DIV/0!</v>
      </c>
    </row>
    <row r="131" spans="1:13" ht="27.75" hidden="1" customHeight="1" x14ac:dyDescent="0.25">
      <c r="A131" s="137">
        <v>8</v>
      </c>
      <c r="B131" s="138" t="s">
        <v>315</v>
      </c>
      <c r="C131" s="137">
        <v>415</v>
      </c>
      <c r="D131" s="147"/>
      <c r="E131" s="147"/>
      <c r="F131" s="147"/>
      <c r="G131" s="147"/>
      <c r="H131" s="147"/>
      <c r="I131" s="147"/>
      <c r="J131" s="147"/>
      <c r="K131" s="148">
        <f>K133</f>
        <v>0</v>
      </c>
      <c r="L131" s="148">
        <f>L133</f>
        <v>0</v>
      </c>
      <c r="M131" s="153">
        <v>1</v>
      </c>
    </row>
    <row r="132" spans="1:13" ht="2.25" hidden="1" customHeight="1" x14ac:dyDescent="0.25">
      <c r="A132" s="137"/>
      <c r="B132" s="138"/>
      <c r="C132" s="137"/>
      <c r="D132" s="147"/>
      <c r="E132" s="147"/>
      <c r="F132" s="147"/>
      <c r="G132" s="147"/>
      <c r="H132" s="147"/>
      <c r="I132" s="147"/>
      <c r="J132" s="147"/>
      <c r="K132" s="148"/>
      <c r="L132" s="148"/>
      <c r="M132" s="153"/>
    </row>
    <row r="133" spans="1:13" hidden="1" x14ac:dyDescent="0.25">
      <c r="A133" s="4"/>
      <c r="B133" s="19" t="s">
        <v>99</v>
      </c>
      <c r="C133" s="44">
        <v>415</v>
      </c>
      <c r="D133" s="43">
        <v>1</v>
      </c>
      <c r="E133" s="43">
        <v>16</v>
      </c>
      <c r="F133" s="43" t="s">
        <v>22</v>
      </c>
      <c r="G133" s="43" t="s">
        <v>23</v>
      </c>
      <c r="H133" s="43" t="s">
        <v>22</v>
      </c>
      <c r="I133" s="43" t="s">
        <v>24</v>
      </c>
      <c r="J133" s="43" t="s">
        <v>23</v>
      </c>
      <c r="K133" s="115">
        <f>K134</f>
        <v>0</v>
      </c>
      <c r="L133" s="115">
        <f>L134</f>
        <v>0</v>
      </c>
      <c r="M133" s="119" t="e">
        <f>L133/K133</f>
        <v>#DIV/0!</v>
      </c>
    </row>
    <row r="134" spans="1:13" hidden="1" x14ac:dyDescent="0.25">
      <c r="A134" s="4"/>
      <c r="B134" s="81" t="s">
        <v>271</v>
      </c>
      <c r="C134" s="44">
        <v>415</v>
      </c>
      <c r="D134" s="43">
        <v>1</v>
      </c>
      <c r="E134" s="43">
        <v>16</v>
      </c>
      <c r="F134" s="43" t="s">
        <v>128</v>
      </c>
      <c r="G134" s="43" t="s">
        <v>23</v>
      </c>
      <c r="H134" s="43" t="s">
        <v>30</v>
      </c>
      <c r="I134" s="43" t="s">
        <v>24</v>
      </c>
      <c r="J134" s="43" t="s">
        <v>47</v>
      </c>
      <c r="K134" s="115">
        <f>K135</f>
        <v>0</v>
      </c>
      <c r="L134" s="115">
        <f>L135</f>
        <v>0</v>
      </c>
      <c r="M134" s="119" t="e">
        <f>L134/K134</f>
        <v>#DIV/0!</v>
      </c>
    </row>
    <row r="135" spans="1:13" ht="38.25" hidden="1" x14ac:dyDescent="0.25">
      <c r="A135" s="4"/>
      <c r="B135" s="81" t="s">
        <v>270</v>
      </c>
      <c r="C135" s="44">
        <v>415</v>
      </c>
      <c r="D135" s="43">
        <v>1</v>
      </c>
      <c r="E135" s="43">
        <v>16</v>
      </c>
      <c r="F135" s="43" t="s">
        <v>128</v>
      </c>
      <c r="G135" s="43" t="s">
        <v>269</v>
      </c>
      <c r="H135" s="43" t="s">
        <v>36</v>
      </c>
      <c r="I135" s="43" t="s">
        <v>24</v>
      </c>
      <c r="J135" s="43">
        <v>140</v>
      </c>
      <c r="K135" s="115">
        <v>0</v>
      </c>
      <c r="L135" s="115">
        <v>0</v>
      </c>
      <c r="M135" s="119" t="e">
        <f>L135/K135</f>
        <v>#DIV/0!</v>
      </c>
    </row>
    <row r="136" spans="1:13" hidden="1" x14ac:dyDescent="0.25">
      <c r="A136" s="4">
        <v>10</v>
      </c>
      <c r="B136" s="36" t="s">
        <v>14</v>
      </c>
      <c r="C136" s="44">
        <v>415</v>
      </c>
      <c r="D136" s="43"/>
      <c r="E136" s="43"/>
      <c r="F136" s="43"/>
      <c r="G136" s="43"/>
      <c r="H136" s="43"/>
      <c r="I136" s="43"/>
      <c r="J136" s="43"/>
      <c r="K136" s="115"/>
      <c r="L136" s="115"/>
      <c r="M136" s="119" t="e">
        <f t="shared" ref="M136:M151" si="13">L136/K136</f>
        <v>#DIV/0!</v>
      </c>
    </row>
    <row r="137" spans="1:13" hidden="1" x14ac:dyDescent="0.25">
      <c r="A137" s="4"/>
      <c r="B137" s="36" t="s">
        <v>3</v>
      </c>
      <c r="C137" s="44">
        <v>415</v>
      </c>
      <c r="D137" s="43">
        <v>1</v>
      </c>
      <c r="E137" s="43">
        <v>16</v>
      </c>
      <c r="F137" s="43" t="s">
        <v>22</v>
      </c>
      <c r="G137" s="43" t="s">
        <v>23</v>
      </c>
      <c r="H137" s="43" t="s">
        <v>22</v>
      </c>
      <c r="I137" s="43" t="s">
        <v>24</v>
      </c>
      <c r="J137" s="43" t="s">
        <v>23</v>
      </c>
      <c r="K137" s="115"/>
      <c r="L137" s="115"/>
      <c r="M137" s="119" t="e">
        <f t="shared" si="13"/>
        <v>#DIV/0!</v>
      </c>
    </row>
    <row r="138" spans="1:13" ht="25.5" hidden="1" x14ac:dyDescent="0.25">
      <c r="A138" s="4"/>
      <c r="B138" s="36" t="s">
        <v>5</v>
      </c>
      <c r="C138" s="44">
        <v>415</v>
      </c>
      <c r="D138" s="43">
        <v>1</v>
      </c>
      <c r="E138" s="43">
        <v>16</v>
      </c>
      <c r="F138" s="43">
        <v>90</v>
      </c>
      <c r="G138" s="43" t="s">
        <v>29</v>
      </c>
      <c r="H138" s="43" t="s">
        <v>30</v>
      </c>
      <c r="I138" s="43" t="s">
        <v>37</v>
      </c>
      <c r="J138" s="43">
        <v>140</v>
      </c>
      <c r="K138" s="115"/>
      <c r="L138" s="115"/>
      <c r="M138" s="119" t="e">
        <f t="shared" si="13"/>
        <v>#DIV/0!</v>
      </c>
    </row>
    <row r="139" spans="1:13" ht="24" hidden="1" customHeight="1" x14ac:dyDescent="0.25">
      <c r="A139" s="4">
        <v>12</v>
      </c>
      <c r="B139" s="36" t="s">
        <v>122</v>
      </c>
      <c r="C139" s="44">
        <v>498</v>
      </c>
      <c r="D139" s="43" t="s">
        <v>45</v>
      </c>
      <c r="E139" s="43" t="s">
        <v>72</v>
      </c>
      <c r="F139" s="43" t="s">
        <v>73</v>
      </c>
      <c r="G139" s="43" t="s">
        <v>24</v>
      </c>
      <c r="H139" s="43" t="s">
        <v>22</v>
      </c>
      <c r="I139" s="43" t="s">
        <v>24</v>
      </c>
      <c r="J139" s="43" t="s">
        <v>47</v>
      </c>
      <c r="K139" s="115"/>
      <c r="L139" s="115"/>
      <c r="M139" s="119" t="e">
        <f t="shared" si="13"/>
        <v>#DIV/0!</v>
      </c>
    </row>
    <row r="140" spans="1:13" ht="36" hidden="1" customHeight="1" x14ac:dyDescent="0.25">
      <c r="A140" s="68">
        <v>9</v>
      </c>
      <c r="B140" s="69" t="s">
        <v>279</v>
      </c>
      <c r="C140" s="68">
        <v>322</v>
      </c>
      <c r="D140" s="65"/>
      <c r="E140" s="65"/>
      <c r="F140" s="65"/>
      <c r="G140" s="65"/>
      <c r="H140" s="65"/>
      <c r="I140" s="65"/>
      <c r="J140" s="65"/>
      <c r="K140" s="117">
        <f>K141</f>
        <v>0</v>
      </c>
      <c r="L140" s="117">
        <f>L141</f>
        <v>0</v>
      </c>
      <c r="M140" s="118" t="e">
        <f t="shared" ref="M140:M147" si="14">L140/K140</f>
        <v>#DIV/0!</v>
      </c>
    </row>
    <row r="141" spans="1:13" ht="24" hidden="1" customHeight="1" x14ac:dyDescent="0.25">
      <c r="A141" s="4"/>
      <c r="B141" s="19" t="s">
        <v>99</v>
      </c>
      <c r="C141" s="44">
        <v>322</v>
      </c>
      <c r="D141" s="43">
        <v>1</v>
      </c>
      <c r="E141" s="43">
        <v>16</v>
      </c>
      <c r="F141" s="43" t="s">
        <v>22</v>
      </c>
      <c r="G141" s="43" t="s">
        <v>23</v>
      </c>
      <c r="H141" s="43" t="s">
        <v>22</v>
      </c>
      <c r="I141" s="43" t="s">
        <v>24</v>
      </c>
      <c r="J141" s="43" t="s">
        <v>23</v>
      </c>
      <c r="K141" s="115">
        <f>K143</f>
        <v>0</v>
      </c>
      <c r="L141" s="115">
        <f>L143</f>
        <v>0</v>
      </c>
      <c r="M141" s="119" t="e">
        <f t="shared" si="14"/>
        <v>#DIV/0!</v>
      </c>
    </row>
    <row r="142" spans="1:13" ht="38.25" hidden="1" customHeight="1" x14ac:dyDescent="0.25">
      <c r="A142" s="4"/>
      <c r="B142" s="18" t="s">
        <v>272</v>
      </c>
      <c r="C142" s="60" t="s">
        <v>275</v>
      </c>
      <c r="D142" s="60" t="s">
        <v>45</v>
      </c>
      <c r="E142" s="60" t="s">
        <v>72</v>
      </c>
      <c r="F142" s="60" t="s">
        <v>128</v>
      </c>
      <c r="G142" s="60" t="s">
        <v>105</v>
      </c>
      <c r="H142" s="60" t="s">
        <v>22</v>
      </c>
      <c r="I142" s="60" t="s">
        <v>24</v>
      </c>
      <c r="J142" s="60" t="s">
        <v>23</v>
      </c>
      <c r="K142" s="115">
        <f>K143</f>
        <v>0</v>
      </c>
      <c r="L142" s="115">
        <f>L143</f>
        <v>0</v>
      </c>
      <c r="M142" s="119" t="e">
        <f t="shared" si="14"/>
        <v>#DIV/0!</v>
      </c>
    </row>
    <row r="143" spans="1:13" ht="48" hidden="1" customHeight="1" x14ac:dyDescent="0.25">
      <c r="A143" s="4"/>
      <c r="B143" s="18" t="s">
        <v>270</v>
      </c>
      <c r="C143" s="60">
        <v>141</v>
      </c>
      <c r="D143" s="60" t="s">
        <v>45</v>
      </c>
      <c r="E143" s="60" t="s">
        <v>72</v>
      </c>
      <c r="F143" s="60" t="s">
        <v>128</v>
      </c>
      <c r="G143" s="60" t="s">
        <v>269</v>
      </c>
      <c r="H143" s="60" t="s">
        <v>22</v>
      </c>
      <c r="I143" s="60" t="s">
        <v>24</v>
      </c>
      <c r="J143" s="60" t="s">
        <v>23</v>
      </c>
      <c r="K143" s="115">
        <v>0</v>
      </c>
      <c r="L143" s="115">
        <v>0</v>
      </c>
      <c r="M143" s="119" t="e">
        <f t="shared" si="14"/>
        <v>#DIV/0!</v>
      </c>
    </row>
    <row r="144" spans="1:13" ht="20.25" hidden="1" customHeight="1" x14ac:dyDescent="0.25">
      <c r="A144" s="4"/>
      <c r="B144" s="15"/>
      <c r="C144" s="52"/>
      <c r="D144" s="52"/>
      <c r="E144" s="52"/>
      <c r="F144" s="52"/>
      <c r="G144" s="52"/>
      <c r="H144" s="52"/>
      <c r="I144" s="52"/>
      <c r="J144" s="52"/>
      <c r="K144" s="115"/>
      <c r="L144" s="115">
        <f>L145</f>
        <v>0</v>
      </c>
      <c r="M144" s="119" t="e">
        <f t="shared" si="14"/>
        <v>#DIV/0!</v>
      </c>
    </row>
    <row r="145" spans="1:13" ht="30" hidden="1" customHeight="1" x14ac:dyDescent="0.25">
      <c r="A145" s="4"/>
      <c r="B145" s="15"/>
      <c r="C145" s="52"/>
      <c r="D145" s="52"/>
      <c r="E145" s="52"/>
      <c r="F145" s="52"/>
      <c r="G145" s="52"/>
      <c r="H145" s="52"/>
      <c r="I145" s="52"/>
      <c r="J145" s="52"/>
      <c r="K145" s="115"/>
      <c r="L145" s="115">
        <f>L146</f>
        <v>0</v>
      </c>
      <c r="M145" s="119" t="e">
        <f t="shared" si="14"/>
        <v>#DIV/0!</v>
      </c>
    </row>
    <row r="146" spans="1:13" ht="30" hidden="1" customHeight="1" x14ac:dyDescent="0.25">
      <c r="A146" s="4"/>
      <c r="B146" s="15"/>
      <c r="C146" s="52"/>
      <c r="D146" s="52"/>
      <c r="E146" s="52"/>
      <c r="F146" s="52"/>
      <c r="G146" s="52"/>
      <c r="H146" s="52"/>
      <c r="I146" s="52"/>
      <c r="J146" s="52"/>
      <c r="K146" s="115"/>
      <c r="L146" s="115">
        <f>L147</f>
        <v>0</v>
      </c>
      <c r="M146" s="119" t="e">
        <f t="shared" si="14"/>
        <v>#DIV/0!</v>
      </c>
    </row>
    <row r="147" spans="1:13" ht="30" hidden="1" customHeight="1" x14ac:dyDescent="0.25">
      <c r="A147" s="4"/>
      <c r="B147" s="15"/>
      <c r="C147" s="52"/>
      <c r="D147" s="52"/>
      <c r="E147" s="52"/>
      <c r="F147" s="52"/>
      <c r="G147" s="52"/>
      <c r="H147" s="52"/>
      <c r="I147" s="52"/>
      <c r="J147" s="52"/>
      <c r="K147" s="115"/>
      <c r="L147" s="115"/>
      <c r="M147" s="119" t="e">
        <f t="shared" si="14"/>
        <v>#DIV/0!</v>
      </c>
    </row>
    <row r="148" spans="1:13" ht="36.75" customHeight="1" x14ac:dyDescent="0.25">
      <c r="A148" s="68">
        <v>5</v>
      </c>
      <c r="B148" s="69" t="s">
        <v>302</v>
      </c>
      <c r="C148" s="68">
        <v>502</v>
      </c>
      <c r="D148" s="65"/>
      <c r="E148" s="65"/>
      <c r="F148" s="65"/>
      <c r="G148" s="65"/>
      <c r="H148" s="65"/>
      <c r="I148" s="65"/>
      <c r="J148" s="65"/>
      <c r="K148" s="117">
        <f>K149+K207</f>
        <v>107393800.11</v>
      </c>
      <c r="L148" s="117">
        <f>L149+L207</f>
        <v>106771997.17999999</v>
      </c>
      <c r="M148" s="118">
        <f t="shared" si="13"/>
        <v>0.99421006678818413</v>
      </c>
    </row>
    <row r="149" spans="1:13" ht="25.5" customHeight="1" x14ac:dyDescent="0.25">
      <c r="A149" s="4"/>
      <c r="B149" s="101" t="s">
        <v>119</v>
      </c>
      <c r="C149" s="95">
        <v>502</v>
      </c>
      <c r="D149" s="96">
        <v>1</v>
      </c>
      <c r="E149" s="96" t="s">
        <v>22</v>
      </c>
      <c r="F149" s="96" t="s">
        <v>22</v>
      </c>
      <c r="G149" s="96" t="s">
        <v>23</v>
      </c>
      <c r="H149" s="96" t="s">
        <v>22</v>
      </c>
      <c r="I149" s="96" t="s">
        <v>24</v>
      </c>
      <c r="J149" s="96" t="s">
        <v>23</v>
      </c>
      <c r="K149" s="121">
        <f>K150+K152+K168+K174+K188+K202</f>
        <v>55348919.710000001</v>
      </c>
      <c r="L149" s="121">
        <f>L150+L152+L168+L174+L188+L202</f>
        <v>55226602.009999998</v>
      </c>
      <c r="M149" s="122">
        <f t="shared" si="13"/>
        <v>0.99779006165538753</v>
      </c>
    </row>
    <row r="150" spans="1:13" ht="30.75" hidden="1" customHeight="1" x14ac:dyDescent="0.25">
      <c r="A150" s="4"/>
      <c r="B150" s="101" t="s">
        <v>167</v>
      </c>
      <c r="C150" s="95">
        <v>502</v>
      </c>
      <c r="D150" s="96" t="s">
        <v>45</v>
      </c>
      <c r="E150" s="96" t="s">
        <v>43</v>
      </c>
      <c r="F150" s="96" t="s">
        <v>22</v>
      </c>
      <c r="G150" s="96" t="s">
        <v>23</v>
      </c>
      <c r="H150" s="96" t="s">
        <v>22</v>
      </c>
      <c r="I150" s="96" t="s">
        <v>24</v>
      </c>
      <c r="J150" s="96" t="s">
        <v>23</v>
      </c>
      <c r="K150" s="121">
        <f>K151</f>
        <v>0</v>
      </c>
      <c r="L150" s="121">
        <f>L151</f>
        <v>0</v>
      </c>
      <c r="M150" s="122" t="e">
        <f t="shared" si="13"/>
        <v>#DIV/0!</v>
      </c>
    </row>
    <row r="151" spans="1:13" ht="27" hidden="1" customHeight="1" x14ac:dyDescent="0.25">
      <c r="A151" s="4"/>
      <c r="B151" s="36" t="s">
        <v>166</v>
      </c>
      <c r="C151" s="44">
        <v>502</v>
      </c>
      <c r="D151" s="43" t="s">
        <v>45</v>
      </c>
      <c r="E151" s="43" t="s">
        <v>43</v>
      </c>
      <c r="F151" s="43" t="s">
        <v>86</v>
      </c>
      <c r="G151" s="43" t="s">
        <v>23</v>
      </c>
      <c r="H151" s="43" t="s">
        <v>36</v>
      </c>
      <c r="I151" s="43" t="s">
        <v>24</v>
      </c>
      <c r="J151" s="43" t="s">
        <v>44</v>
      </c>
      <c r="K151" s="115"/>
      <c r="L151" s="115"/>
      <c r="M151" s="119" t="e">
        <f t="shared" si="13"/>
        <v>#DIV/0!</v>
      </c>
    </row>
    <row r="152" spans="1:13" ht="30.75" customHeight="1" x14ac:dyDescent="0.25">
      <c r="A152" s="4"/>
      <c r="B152" s="102" t="s">
        <v>109</v>
      </c>
      <c r="C152" s="95">
        <v>502</v>
      </c>
      <c r="D152" s="96">
        <v>1</v>
      </c>
      <c r="E152" s="96">
        <v>11</v>
      </c>
      <c r="F152" s="96" t="s">
        <v>22</v>
      </c>
      <c r="G152" s="96" t="s">
        <v>23</v>
      </c>
      <c r="H152" s="96" t="s">
        <v>22</v>
      </c>
      <c r="I152" s="96" t="s">
        <v>24</v>
      </c>
      <c r="J152" s="96" t="s">
        <v>23</v>
      </c>
      <c r="K152" s="121">
        <f>K153+K163</f>
        <v>4334506.0200000005</v>
      </c>
      <c r="L152" s="121">
        <f>L153+L163</f>
        <v>4212188.3199999994</v>
      </c>
      <c r="M152" s="122">
        <f t="shared" ref="M152:M206" si="15">L152/K152</f>
        <v>0.97178047522933164</v>
      </c>
    </row>
    <row r="153" spans="1:13" ht="60" customHeight="1" x14ac:dyDescent="0.25">
      <c r="A153" s="4"/>
      <c r="B153" s="36" t="s">
        <v>129</v>
      </c>
      <c r="C153" s="44">
        <v>502</v>
      </c>
      <c r="D153" s="43" t="s">
        <v>45</v>
      </c>
      <c r="E153" s="43" t="s">
        <v>81</v>
      </c>
      <c r="F153" s="43" t="s">
        <v>30</v>
      </c>
      <c r="G153" s="43" t="s">
        <v>23</v>
      </c>
      <c r="H153" s="43" t="s">
        <v>22</v>
      </c>
      <c r="I153" s="43" t="s">
        <v>24</v>
      </c>
      <c r="J153" s="43" t="s">
        <v>82</v>
      </c>
      <c r="K153" s="115">
        <f>K154+K157+K159+K161</f>
        <v>4234121.29</v>
      </c>
      <c r="L153" s="115">
        <f>L154+L157+L159+L161</f>
        <v>4111803.5899999994</v>
      </c>
      <c r="M153" s="119">
        <f t="shared" si="15"/>
        <v>0.97111143219045559</v>
      </c>
    </row>
    <row r="154" spans="1:13" ht="50.25" customHeight="1" x14ac:dyDescent="0.25">
      <c r="A154" s="4"/>
      <c r="B154" s="36" t="s">
        <v>130</v>
      </c>
      <c r="C154" s="44">
        <v>502</v>
      </c>
      <c r="D154" s="43" t="s">
        <v>45</v>
      </c>
      <c r="E154" s="43" t="s">
        <v>81</v>
      </c>
      <c r="F154" s="43" t="s">
        <v>30</v>
      </c>
      <c r="G154" s="43" t="s">
        <v>35</v>
      </c>
      <c r="H154" s="43" t="s">
        <v>22</v>
      </c>
      <c r="I154" s="43" t="s">
        <v>24</v>
      </c>
      <c r="J154" s="43" t="s">
        <v>82</v>
      </c>
      <c r="K154" s="115">
        <f>K155+K156</f>
        <v>3930000</v>
      </c>
      <c r="L154" s="115">
        <f>L155+L156</f>
        <v>3807682.3</v>
      </c>
      <c r="M154" s="119">
        <f t="shared" si="15"/>
        <v>0.96887590330788798</v>
      </c>
    </row>
    <row r="155" spans="1:13" ht="64.5" customHeight="1" x14ac:dyDescent="0.25">
      <c r="A155" s="4"/>
      <c r="B155" s="41" t="s">
        <v>170</v>
      </c>
      <c r="C155" s="44">
        <v>502</v>
      </c>
      <c r="D155" s="43">
        <v>1</v>
      </c>
      <c r="E155" s="43">
        <v>11</v>
      </c>
      <c r="F155" s="43" t="s">
        <v>30</v>
      </c>
      <c r="G155" s="43" t="s">
        <v>48</v>
      </c>
      <c r="H155" s="43" t="s">
        <v>30</v>
      </c>
      <c r="I155" s="43" t="s">
        <v>24</v>
      </c>
      <c r="J155" s="43">
        <v>120</v>
      </c>
      <c r="K155" s="112">
        <v>3930000</v>
      </c>
      <c r="L155" s="112">
        <v>3807682.3</v>
      </c>
      <c r="M155" s="119">
        <f t="shared" si="15"/>
        <v>0.96887590330788798</v>
      </c>
    </row>
    <row r="156" spans="1:13" ht="55.5" hidden="1" customHeight="1" x14ac:dyDescent="0.25">
      <c r="A156" s="4"/>
      <c r="B156" s="36" t="s">
        <v>131</v>
      </c>
      <c r="C156" s="44">
        <v>502</v>
      </c>
      <c r="D156" s="43">
        <v>1</v>
      </c>
      <c r="E156" s="43">
        <v>11</v>
      </c>
      <c r="F156" s="43" t="s">
        <v>30</v>
      </c>
      <c r="G156" s="43" t="s">
        <v>48</v>
      </c>
      <c r="H156" s="43" t="s">
        <v>59</v>
      </c>
      <c r="I156" s="43" t="s">
        <v>24</v>
      </c>
      <c r="J156" s="43">
        <v>120</v>
      </c>
      <c r="K156" s="115"/>
      <c r="L156" s="115"/>
      <c r="M156" s="119" t="e">
        <f t="shared" si="15"/>
        <v>#DIV/0!</v>
      </c>
    </row>
    <row r="157" spans="1:13" ht="55.5" customHeight="1" x14ac:dyDescent="0.25">
      <c r="A157" s="4"/>
      <c r="B157" s="59" t="s">
        <v>280</v>
      </c>
      <c r="C157" s="62">
        <v>502</v>
      </c>
      <c r="D157" s="60" t="s">
        <v>45</v>
      </c>
      <c r="E157" s="60" t="s">
        <v>81</v>
      </c>
      <c r="F157" s="60" t="s">
        <v>30</v>
      </c>
      <c r="G157" s="60" t="s">
        <v>34</v>
      </c>
      <c r="H157" s="60" t="s">
        <v>22</v>
      </c>
      <c r="I157" s="60" t="s">
        <v>24</v>
      </c>
      <c r="J157" s="60" t="s">
        <v>23</v>
      </c>
      <c r="K157" s="115">
        <f>K158</f>
        <v>62990.53</v>
      </c>
      <c r="L157" s="115">
        <f>L158</f>
        <v>62990.53</v>
      </c>
      <c r="M157" s="119">
        <f t="shared" si="15"/>
        <v>1</v>
      </c>
    </row>
    <row r="158" spans="1:13" ht="55.5" customHeight="1" x14ac:dyDescent="0.25">
      <c r="A158" s="4"/>
      <c r="B158" s="59" t="s">
        <v>281</v>
      </c>
      <c r="C158" s="62">
        <v>502</v>
      </c>
      <c r="D158" s="60" t="s">
        <v>45</v>
      </c>
      <c r="E158" s="60" t="s">
        <v>81</v>
      </c>
      <c r="F158" s="60" t="s">
        <v>30</v>
      </c>
      <c r="G158" s="60" t="s">
        <v>51</v>
      </c>
      <c r="H158" s="60" t="s">
        <v>30</v>
      </c>
      <c r="I158" s="60" t="s">
        <v>24</v>
      </c>
      <c r="J158" s="60" t="s">
        <v>82</v>
      </c>
      <c r="K158" s="112">
        <v>62990.53</v>
      </c>
      <c r="L158" s="112">
        <v>62990.53</v>
      </c>
      <c r="M158" s="119">
        <f t="shared" si="15"/>
        <v>1</v>
      </c>
    </row>
    <row r="159" spans="1:13" ht="32.25" customHeight="1" x14ac:dyDescent="0.25">
      <c r="A159" s="4"/>
      <c r="B159" s="36" t="s">
        <v>132</v>
      </c>
      <c r="C159" s="44">
        <v>502</v>
      </c>
      <c r="D159" s="43" t="s">
        <v>45</v>
      </c>
      <c r="E159" s="43" t="s">
        <v>81</v>
      </c>
      <c r="F159" s="43" t="s">
        <v>30</v>
      </c>
      <c r="G159" s="43" t="s">
        <v>133</v>
      </c>
      <c r="H159" s="43" t="s">
        <v>22</v>
      </c>
      <c r="I159" s="43" t="s">
        <v>24</v>
      </c>
      <c r="J159" s="43" t="s">
        <v>82</v>
      </c>
      <c r="K159" s="115">
        <f>K160</f>
        <v>241100.36</v>
      </c>
      <c r="L159" s="115">
        <f>L160</f>
        <v>241100.36</v>
      </c>
      <c r="M159" s="119">
        <f t="shared" si="15"/>
        <v>1</v>
      </c>
    </row>
    <row r="160" spans="1:13" ht="28.5" customHeight="1" x14ac:dyDescent="0.25">
      <c r="A160" s="4"/>
      <c r="B160" s="36" t="s">
        <v>101</v>
      </c>
      <c r="C160" s="44">
        <v>502</v>
      </c>
      <c r="D160" s="43" t="s">
        <v>45</v>
      </c>
      <c r="E160" s="43" t="s">
        <v>81</v>
      </c>
      <c r="F160" s="43" t="s">
        <v>30</v>
      </c>
      <c r="G160" s="43" t="s">
        <v>80</v>
      </c>
      <c r="H160" s="43" t="s">
        <v>30</v>
      </c>
      <c r="I160" s="43" t="s">
        <v>24</v>
      </c>
      <c r="J160" s="43" t="s">
        <v>82</v>
      </c>
      <c r="K160" s="112">
        <v>241100.36</v>
      </c>
      <c r="L160" s="112">
        <v>241100.36</v>
      </c>
      <c r="M160" s="119">
        <f t="shared" si="15"/>
        <v>1</v>
      </c>
    </row>
    <row r="161" spans="1:13" ht="42.75" customHeight="1" x14ac:dyDescent="0.25">
      <c r="A161" s="4"/>
      <c r="B161" s="59" t="s">
        <v>368</v>
      </c>
      <c r="C161" s="75">
        <v>502</v>
      </c>
      <c r="D161" s="107">
        <v>1</v>
      </c>
      <c r="E161" s="107">
        <v>11</v>
      </c>
      <c r="F161" s="107" t="s">
        <v>30</v>
      </c>
      <c r="G161" s="107" t="s">
        <v>369</v>
      </c>
      <c r="H161" s="107" t="s">
        <v>22</v>
      </c>
      <c r="I161" s="107" t="s">
        <v>24</v>
      </c>
      <c r="J161" s="107" t="s">
        <v>82</v>
      </c>
      <c r="K161" s="115">
        <f>K162</f>
        <v>30.4</v>
      </c>
      <c r="L161" s="115">
        <f>L162</f>
        <v>30.4</v>
      </c>
      <c r="M161" s="119">
        <f>L161/K161</f>
        <v>1</v>
      </c>
    </row>
    <row r="162" spans="1:13" ht="121.5" customHeight="1" x14ac:dyDescent="0.25">
      <c r="A162" s="4"/>
      <c r="B162" s="59" t="s">
        <v>370</v>
      </c>
      <c r="C162" s="75">
        <v>502</v>
      </c>
      <c r="D162" s="107">
        <v>1</v>
      </c>
      <c r="E162" s="107">
        <v>11</v>
      </c>
      <c r="F162" s="107" t="s">
        <v>30</v>
      </c>
      <c r="G162" s="107" t="s">
        <v>141</v>
      </c>
      <c r="H162" s="107" t="s">
        <v>30</v>
      </c>
      <c r="I162" s="107" t="s">
        <v>24</v>
      </c>
      <c r="J162" s="107" t="s">
        <v>82</v>
      </c>
      <c r="K162" s="113">
        <v>30.4</v>
      </c>
      <c r="L162" s="113">
        <v>30.4</v>
      </c>
      <c r="M162" s="119"/>
    </row>
    <row r="163" spans="1:13" ht="56.25" customHeight="1" x14ac:dyDescent="0.25">
      <c r="A163" s="4"/>
      <c r="B163" s="36" t="s">
        <v>134</v>
      </c>
      <c r="C163" s="44">
        <v>502</v>
      </c>
      <c r="D163" s="43" t="s">
        <v>45</v>
      </c>
      <c r="E163" s="43" t="s">
        <v>81</v>
      </c>
      <c r="F163" s="43" t="s">
        <v>46</v>
      </c>
      <c r="G163" s="43" t="s">
        <v>23</v>
      </c>
      <c r="H163" s="43" t="s">
        <v>22</v>
      </c>
      <c r="I163" s="43" t="s">
        <v>24</v>
      </c>
      <c r="J163" s="43" t="s">
        <v>82</v>
      </c>
      <c r="K163" s="115">
        <f>K164+K166</f>
        <v>100384.73000000001</v>
      </c>
      <c r="L163" s="115">
        <f>L164+L166</f>
        <v>100384.73000000001</v>
      </c>
      <c r="M163" s="119">
        <f t="shared" si="15"/>
        <v>1</v>
      </c>
    </row>
    <row r="164" spans="1:13" ht="56.25" customHeight="1" x14ac:dyDescent="0.25">
      <c r="A164" s="4"/>
      <c r="B164" s="36" t="s">
        <v>135</v>
      </c>
      <c r="C164" s="44">
        <v>502</v>
      </c>
      <c r="D164" s="43" t="s">
        <v>45</v>
      </c>
      <c r="E164" s="43" t="s">
        <v>81</v>
      </c>
      <c r="F164" s="43" t="s">
        <v>46</v>
      </c>
      <c r="G164" s="43" t="s">
        <v>32</v>
      </c>
      <c r="H164" s="43" t="s">
        <v>22</v>
      </c>
      <c r="I164" s="43" t="s">
        <v>24</v>
      </c>
      <c r="J164" s="43" t="s">
        <v>82</v>
      </c>
      <c r="K164" s="115">
        <f>K165</f>
        <v>52756.73</v>
      </c>
      <c r="L164" s="115">
        <f>L165</f>
        <v>52756.73</v>
      </c>
      <c r="M164" s="119">
        <f t="shared" si="15"/>
        <v>1</v>
      </c>
    </row>
    <row r="165" spans="1:13" ht="51.75" customHeight="1" x14ac:dyDescent="0.25">
      <c r="A165" s="4"/>
      <c r="B165" s="20" t="s">
        <v>84</v>
      </c>
      <c r="C165" s="44">
        <v>502</v>
      </c>
      <c r="D165" s="43" t="s">
        <v>45</v>
      </c>
      <c r="E165" s="43" t="s">
        <v>81</v>
      </c>
      <c r="F165" s="43" t="s">
        <v>46</v>
      </c>
      <c r="G165" s="43" t="s">
        <v>83</v>
      </c>
      <c r="H165" s="43" t="s">
        <v>30</v>
      </c>
      <c r="I165" s="43" t="s">
        <v>24</v>
      </c>
      <c r="J165" s="43" t="s">
        <v>82</v>
      </c>
      <c r="K165" s="112">
        <v>52756.73</v>
      </c>
      <c r="L165" s="112">
        <v>52756.73</v>
      </c>
      <c r="M165" s="119">
        <f t="shared" si="15"/>
        <v>1</v>
      </c>
    </row>
    <row r="166" spans="1:13" ht="72" customHeight="1" x14ac:dyDescent="0.25">
      <c r="A166" s="4"/>
      <c r="B166" s="81" t="s">
        <v>316</v>
      </c>
      <c r="C166" s="75">
        <v>502</v>
      </c>
      <c r="D166" s="74" t="s">
        <v>45</v>
      </c>
      <c r="E166" s="74" t="s">
        <v>81</v>
      </c>
      <c r="F166" s="74" t="s">
        <v>46</v>
      </c>
      <c r="G166" s="74" t="s">
        <v>310</v>
      </c>
      <c r="H166" s="74" t="s">
        <v>22</v>
      </c>
      <c r="I166" s="74" t="s">
        <v>24</v>
      </c>
      <c r="J166" s="74" t="s">
        <v>82</v>
      </c>
      <c r="K166" s="115">
        <f>K167</f>
        <v>47628</v>
      </c>
      <c r="L166" s="115">
        <f>L167</f>
        <v>47628</v>
      </c>
      <c r="M166" s="119">
        <f>L166/K166</f>
        <v>1</v>
      </c>
    </row>
    <row r="167" spans="1:13" ht="71.25" customHeight="1" x14ac:dyDescent="0.25">
      <c r="A167" s="4"/>
      <c r="B167" s="80" t="s">
        <v>317</v>
      </c>
      <c r="C167" s="75">
        <v>502</v>
      </c>
      <c r="D167" s="74" t="s">
        <v>45</v>
      </c>
      <c r="E167" s="74" t="s">
        <v>81</v>
      </c>
      <c r="F167" s="74" t="s">
        <v>46</v>
      </c>
      <c r="G167" s="74" t="s">
        <v>310</v>
      </c>
      <c r="H167" s="74" t="s">
        <v>30</v>
      </c>
      <c r="I167" s="74" t="s">
        <v>24</v>
      </c>
      <c r="J167" s="74" t="s">
        <v>82</v>
      </c>
      <c r="K167" s="112">
        <v>47628</v>
      </c>
      <c r="L167" s="112">
        <v>47628</v>
      </c>
      <c r="M167" s="119">
        <f>L167/K167</f>
        <v>1</v>
      </c>
    </row>
    <row r="168" spans="1:13" ht="21" customHeight="1" x14ac:dyDescent="0.25">
      <c r="A168" s="4"/>
      <c r="B168" s="103" t="s">
        <v>120</v>
      </c>
      <c r="C168" s="95">
        <v>502</v>
      </c>
      <c r="D168" s="96" t="s">
        <v>45</v>
      </c>
      <c r="E168" s="96" t="s">
        <v>59</v>
      </c>
      <c r="F168" s="96" t="s">
        <v>22</v>
      </c>
      <c r="G168" s="96" t="s">
        <v>23</v>
      </c>
      <c r="H168" s="96" t="s">
        <v>22</v>
      </c>
      <c r="I168" s="96" t="s">
        <v>24</v>
      </c>
      <c r="J168" s="96" t="s">
        <v>61</v>
      </c>
      <c r="K168" s="121">
        <f>K169</f>
        <v>2623104.9300000002</v>
      </c>
      <c r="L168" s="121">
        <f>L169</f>
        <v>2623104.9300000002</v>
      </c>
      <c r="M168" s="122">
        <f t="shared" si="15"/>
        <v>1</v>
      </c>
    </row>
    <row r="169" spans="1:13" ht="18.75" customHeight="1" x14ac:dyDescent="0.25">
      <c r="A169" s="4"/>
      <c r="B169" s="20" t="s">
        <v>85</v>
      </c>
      <c r="C169" s="44">
        <v>502</v>
      </c>
      <c r="D169" s="43" t="s">
        <v>45</v>
      </c>
      <c r="E169" s="43" t="s">
        <v>59</v>
      </c>
      <c r="F169" s="43" t="s">
        <v>40</v>
      </c>
      <c r="G169" s="43" t="s">
        <v>23</v>
      </c>
      <c r="H169" s="43" t="s">
        <v>22</v>
      </c>
      <c r="I169" s="43" t="s">
        <v>24</v>
      </c>
      <c r="J169" s="43" t="s">
        <v>61</v>
      </c>
      <c r="K169" s="115">
        <f>K172+K171</f>
        <v>2623104.9300000002</v>
      </c>
      <c r="L169" s="115">
        <f>L172+L171</f>
        <v>2623104.9300000002</v>
      </c>
      <c r="M169" s="119">
        <f t="shared" si="15"/>
        <v>1</v>
      </c>
    </row>
    <row r="170" spans="1:13" ht="26.25" customHeight="1" x14ac:dyDescent="0.25">
      <c r="A170" s="4"/>
      <c r="B170" s="56" t="s">
        <v>222</v>
      </c>
      <c r="C170" s="54">
        <v>502</v>
      </c>
      <c r="D170" s="52" t="s">
        <v>45</v>
      </c>
      <c r="E170" s="52" t="s">
        <v>59</v>
      </c>
      <c r="F170" s="52" t="s">
        <v>40</v>
      </c>
      <c r="G170" s="52" t="s">
        <v>39</v>
      </c>
      <c r="H170" s="52" t="s">
        <v>22</v>
      </c>
      <c r="I170" s="52" t="s">
        <v>24</v>
      </c>
      <c r="J170" s="52" t="s">
        <v>61</v>
      </c>
      <c r="K170" s="115">
        <f>K171</f>
        <v>175415.6</v>
      </c>
      <c r="L170" s="115">
        <f>L171</f>
        <v>175415.6</v>
      </c>
      <c r="M170" s="119">
        <f t="shared" si="15"/>
        <v>1</v>
      </c>
    </row>
    <row r="171" spans="1:13" ht="28.5" customHeight="1" x14ac:dyDescent="0.25">
      <c r="A171" s="4"/>
      <c r="B171" s="56" t="s">
        <v>221</v>
      </c>
      <c r="C171" s="54">
        <v>502</v>
      </c>
      <c r="D171" s="52" t="s">
        <v>45</v>
      </c>
      <c r="E171" s="52" t="s">
        <v>59</v>
      </c>
      <c r="F171" s="52" t="s">
        <v>40</v>
      </c>
      <c r="G171" s="52" t="s">
        <v>220</v>
      </c>
      <c r="H171" s="52" t="s">
        <v>30</v>
      </c>
      <c r="I171" s="52" t="s">
        <v>24</v>
      </c>
      <c r="J171" s="52" t="s">
        <v>61</v>
      </c>
      <c r="K171" s="112">
        <v>175415.6</v>
      </c>
      <c r="L171" s="112">
        <v>175415.6</v>
      </c>
      <c r="M171" s="119">
        <f t="shared" si="15"/>
        <v>1</v>
      </c>
    </row>
    <row r="172" spans="1:13" ht="18.75" customHeight="1" x14ac:dyDescent="0.25">
      <c r="A172" s="4"/>
      <c r="B172" s="20" t="s">
        <v>136</v>
      </c>
      <c r="C172" s="44">
        <v>502</v>
      </c>
      <c r="D172" s="43" t="s">
        <v>45</v>
      </c>
      <c r="E172" s="43" t="s">
        <v>59</v>
      </c>
      <c r="F172" s="43" t="s">
        <v>40</v>
      </c>
      <c r="G172" s="43" t="s">
        <v>137</v>
      </c>
      <c r="H172" s="43" t="s">
        <v>22</v>
      </c>
      <c r="I172" s="43" t="s">
        <v>24</v>
      </c>
      <c r="J172" s="43" t="s">
        <v>61</v>
      </c>
      <c r="K172" s="115">
        <f>K173</f>
        <v>2447689.33</v>
      </c>
      <c r="L172" s="115">
        <f>L173</f>
        <v>2447689.33</v>
      </c>
      <c r="M172" s="119">
        <f t="shared" si="15"/>
        <v>1</v>
      </c>
    </row>
    <row r="173" spans="1:13" ht="20.25" customHeight="1" x14ac:dyDescent="0.25">
      <c r="A173" s="4"/>
      <c r="B173" s="20" t="s">
        <v>16</v>
      </c>
      <c r="C173" s="44">
        <v>502</v>
      </c>
      <c r="D173" s="43" t="s">
        <v>45</v>
      </c>
      <c r="E173" s="43" t="s">
        <v>59</v>
      </c>
      <c r="F173" s="43" t="s">
        <v>40</v>
      </c>
      <c r="G173" s="43" t="s">
        <v>60</v>
      </c>
      <c r="H173" s="43" t="s">
        <v>30</v>
      </c>
      <c r="I173" s="43" t="s">
        <v>24</v>
      </c>
      <c r="J173" s="43" t="s">
        <v>61</v>
      </c>
      <c r="K173" s="112">
        <v>2447689.33</v>
      </c>
      <c r="L173" s="112">
        <v>2447689.33</v>
      </c>
      <c r="M173" s="119">
        <f t="shared" si="15"/>
        <v>1</v>
      </c>
    </row>
    <row r="174" spans="1:13" ht="24.75" customHeight="1" x14ac:dyDescent="0.25">
      <c r="A174" s="4"/>
      <c r="B174" s="101" t="s">
        <v>121</v>
      </c>
      <c r="C174" s="95">
        <v>502</v>
      </c>
      <c r="D174" s="96">
        <v>1</v>
      </c>
      <c r="E174" s="96">
        <v>14</v>
      </c>
      <c r="F174" s="96" t="s">
        <v>22</v>
      </c>
      <c r="G174" s="96" t="s">
        <v>23</v>
      </c>
      <c r="H174" s="96" t="s">
        <v>22</v>
      </c>
      <c r="I174" s="96" t="s">
        <v>24</v>
      </c>
      <c r="J174" s="96" t="s">
        <v>23</v>
      </c>
      <c r="K174" s="123">
        <f>K175+K180</f>
        <v>48361648.759999998</v>
      </c>
      <c r="L174" s="123">
        <f>L175+L180</f>
        <v>48361648.759999998</v>
      </c>
      <c r="M174" s="122">
        <f t="shared" si="15"/>
        <v>1</v>
      </c>
    </row>
    <row r="175" spans="1:13" ht="51" customHeight="1" x14ac:dyDescent="0.25">
      <c r="A175" s="4"/>
      <c r="B175" s="36" t="s">
        <v>138</v>
      </c>
      <c r="C175" s="44">
        <v>502</v>
      </c>
      <c r="D175" s="43" t="s">
        <v>45</v>
      </c>
      <c r="E175" s="43" t="s">
        <v>139</v>
      </c>
      <c r="F175" s="43" t="s">
        <v>40</v>
      </c>
      <c r="G175" s="43" t="s">
        <v>23</v>
      </c>
      <c r="H175" s="43" t="s">
        <v>22</v>
      </c>
      <c r="I175" s="43" t="s">
        <v>24</v>
      </c>
      <c r="J175" s="43" t="s">
        <v>23</v>
      </c>
      <c r="K175" s="125">
        <f>K176+K178</f>
        <v>104160</v>
      </c>
      <c r="L175" s="125">
        <f>L176+L178</f>
        <v>104160</v>
      </c>
      <c r="M175" s="119">
        <f t="shared" si="15"/>
        <v>1</v>
      </c>
    </row>
    <row r="176" spans="1:13" ht="66.75" customHeight="1" x14ac:dyDescent="0.25">
      <c r="A176" s="4"/>
      <c r="B176" s="36" t="s">
        <v>140</v>
      </c>
      <c r="C176" s="44">
        <v>502</v>
      </c>
      <c r="D176" s="43" t="s">
        <v>45</v>
      </c>
      <c r="E176" s="43" t="s">
        <v>139</v>
      </c>
      <c r="F176" s="43" t="s">
        <v>40</v>
      </c>
      <c r="G176" s="43" t="s">
        <v>29</v>
      </c>
      <c r="H176" s="43" t="s">
        <v>30</v>
      </c>
      <c r="I176" s="43" t="s">
        <v>24</v>
      </c>
      <c r="J176" s="43" t="s">
        <v>141</v>
      </c>
      <c r="K176" s="115">
        <f>K179</f>
        <v>104160</v>
      </c>
      <c r="L176" s="115">
        <f>L179</f>
        <v>104160</v>
      </c>
      <c r="M176" s="119">
        <f t="shared" si="15"/>
        <v>1</v>
      </c>
    </row>
    <row r="177" spans="1:13" ht="59.25" hidden="1" customHeight="1" x14ac:dyDescent="0.25">
      <c r="A177" s="4"/>
      <c r="B177" s="81" t="s">
        <v>140</v>
      </c>
      <c r="C177" s="44">
        <v>502</v>
      </c>
      <c r="D177" s="43">
        <v>1</v>
      </c>
      <c r="E177" s="43">
        <v>14</v>
      </c>
      <c r="F177" s="43" t="s">
        <v>40</v>
      </c>
      <c r="G177" s="43" t="s">
        <v>29</v>
      </c>
      <c r="H177" s="43" t="s">
        <v>30</v>
      </c>
      <c r="I177" s="43" t="s">
        <v>24</v>
      </c>
      <c r="J177" s="43">
        <v>410</v>
      </c>
      <c r="K177" s="115"/>
      <c r="L177" s="115"/>
      <c r="M177" s="119" t="e">
        <f t="shared" si="15"/>
        <v>#DIV/0!</v>
      </c>
    </row>
    <row r="178" spans="1:13" ht="59.25" hidden="1" customHeight="1" x14ac:dyDescent="0.25">
      <c r="A178" s="4"/>
      <c r="B178" s="81" t="s">
        <v>140</v>
      </c>
      <c r="C178" s="75">
        <v>502</v>
      </c>
      <c r="D178" s="77" t="s">
        <v>45</v>
      </c>
      <c r="E178" s="77" t="s">
        <v>139</v>
      </c>
      <c r="F178" s="77" t="s">
        <v>40</v>
      </c>
      <c r="G178" s="77" t="s">
        <v>29</v>
      </c>
      <c r="H178" s="77" t="s">
        <v>30</v>
      </c>
      <c r="I178" s="77" t="s">
        <v>24</v>
      </c>
      <c r="J178" s="77" t="s">
        <v>324</v>
      </c>
      <c r="K178" s="115"/>
      <c r="L178" s="115"/>
      <c r="M178" s="119" t="e">
        <f>L178/K178</f>
        <v>#DIV/0!</v>
      </c>
    </row>
    <row r="179" spans="1:13" ht="59.25" customHeight="1" x14ac:dyDescent="0.25">
      <c r="A179" s="4"/>
      <c r="B179" s="80" t="s">
        <v>356</v>
      </c>
      <c r="C179" s="75">
        <v>502</v>
      </c>
      <c r="D179" s="77">
        <v>1</v>
      </c>
      <c r="E179" s="77">
        <v>14</v>
      </c>
      <c r="F179" s="77" t="s">
        <v>40</v>
      </c>
      <c r="G179" s="77" t="s">
        <v>345</v>
      </c>
      <c r="H179" s="77" t="s">
        <v>30</v>
      </c>
      <c r="I179" s="77" t="s">
        <v>24</v>
      </c>
      <c r="J179" s="91">
        <v>410</v>
      </c>
      <c r="K179" s="112">
        <v>104160</v>
      </c>
      <c r="L179" s="112">
        <v>104160</v>
      </c>
      <c r="M179" s="119">
        <f>L179/K179</f>
        <v>1</v>
      </c>
    </row>
    <row r="180" spans="1:13" ht="28.5" customHeight="1" x14ac:dyDescent="0.25">
      <c r="A180" s="4"/>
      <c r="B180" s="36" t="s">
        <v>142</v>
      </c>
      <c r="C180" s="44">
        <v>502</v>
      </c>
      <c r="D180" s="43" t="s">
        <v>45</v>
      </c>
      <c r="E180" s="43" t="s">
        <v>139</v>
      </c>
      <c r="F180" s="43" t="s">
        <v>50</v>
      </c>
      <c r="G180" s="43" t="s">
        <v>23</v>
      </c>
      <c r="H180" s="43" t="s">
        <v>22</v>
      </c>
      <c r="I180" s="43" t="s">
        <v>24</v>
      </c>
      <c r="J180" s="43" t="s">
        <v>143</v>
      </c>
      <c r="K180" s="115">
        <f>K181</f>
        <v>48257488.759999998</v>
      </c>
      <c r="L180" s="115">
        <f>L181</f>
        <v>48257488.759999998</v>
      </c>
      <c r="M180" s="119">
        <f t="shared" si="15"/>
        <v>1</v>
      </c>
    </row>
    <row r="181" spans="1:13" ht="28.5" customHeight="1" x14ac:dyDescent="0.25">
      <c r="A181" s="4"/>
      <c r="B181" s="36" t="s">
        <v>144</v>
      </c>
      <c r="C181" s="44">
        <v>502</v>
      </c>
      <c r="D181" s="43" t="s">
        <v>45</v>
      </c>
      <c r="E181" s="43" t="s">
        <v>139</v>
      </c>
      <c r="F181" s="43" t="s">
        <v>50</v>
      </c>
      <c r="G181" s="43" t="s">
        <v>35</v>
      </c>
      <c r="H181" s="43" t="s">
        <v>22</v>
      </c>
      <c r="I181" s="43" t="s">
        <v>24</v>
      </c>
      <c r="J181" s="43" t="s">
        <v>143</v>
      </c>
      <c r="K181" s="115">
        <f>K182+K185+K186</f>
        <v>48257488.759999998</v>
      </c>
      <c r="L181" s="115">
        <f>L182+L185+L186</f>
        <v>48257488.759999998</v>
      </c>
      <c r="M181" s="119">
        <f t="shared" si="15"/>
        <v>1</v>
      </c>
    </row>
    <row r="182" spans="1:13" ht="42.75" customHeight="1" x14ac:dyDescent="0.25">
      <c r="A182" s="4"/>
      <c r="B182" s="41" t="s">
        <v>171</v>
      </c>
      <c r="C182" s="44">
        <v>502</v>
      </c>
      <c r="D182" s="43">
        <v>1</v>
      </c>
      <c r="E182" s="43">
        <v>14</v>
      </c>
      <c r="F182" s="43" t="s">
        <v>50</v>
      </c>
      <c r="G182" s="43" t="s">
        <v>48</v>
      </c>
      <c r="H182" s="43" t="s">
        <v>30</v>
      </c>
      <c r="I182" s="43" t="s">
        <v>24</v>
      </c>
      <c r="J182" s="43">
        <v>430</v>
      </c>
      <c r="K182" s="112">
        <v>48257488.759999998</v>
      </c>
      <c r="L182" s="112">
        <v>48257488.759999998</v>
      </c>
      <c r="M182" s="119">
        <f t="shared" si="15"/>
        <v>1</v>
      </c>
    </row>
    <row r="183" spans="1:13" ht="25.5" hidden="1" x14ac:dyDescent="0.25">
      <c r="A183" s="4"/>
      <c r="B183" s="36" t="s">
        <v>17</v>
      </c>
      <c r="C183" s="44">
        <v>502</v>
      </c>
      <c r="D183" s="43">
        <v>1</v>
      </c>
      <c r="E183" s="43">
        <v>14</v>
      </c>
      <c r="F183" s="43" t="s">
        <v>50</v>
      </c>
      <c r="G183" s="43" t="s">
        <v>51</v>
      </c>
      <c r="H183" s="43" t="s">
        <v>30</v>
      </c>
      <c r="I183" s="43" t="s">
        <v>24</v>
      </c>
      <c r="J183" s="43">
        <v>430</v>
      </c>
      <c r="K183" s="115"/>
      <c r="L183" s="115"/>
      <c r="M183" s="119" t="e">
        <f t="shared" si="15"/>
        <v>#DIV/0!</v>
      </c>
    </row>
    <row r="184" spans="1:13" hidden="1" x14ac:dyDescent="0.25">
      <c r="A184" s="4"/>
      <c r="B184" s="36" t="s">
        <v>90</v>
      </c>
      <c r="C184" s="44">
        <v>502</v>
      </c>
      <c r="D184" s="43">
        <v>1</v>
      </c>
      <c r="E184" s="43">
        <v>14</v>
      </c>
      <c r="F184" s="43" t="s">
        <v>50</v>
      </c>
      <c r="G184" s="43" t="s">
        <v>51</v>
      </c>
      <c r="H184" s="43" t="s">
        <v>30</v>
      </c>
      <c r="I184" s="43" t="s">
        <v>24</v>
      </c>
      <c r="J184" s="43">
        <v>430</v>
      </c>
      <c r="K184" s="115"/>
      <c r="L184" s="115"/>
      <c r="M184" s="119" t="e">
        <f t="shared" si="15"/>
        <v>#DIV/0!</v>
      </c>
    </row>
    <row r="185" spans="1:13" ht="26.25" hidden="1" customHeight="1" x14ac:dyDescent="0.25">
      <c r="A185" s="4"/>
      <c r="B185" s="36" t="s">
        <v>145</v>
      </c>
      <c r="C185" s="44">
        <v>502</v>
      </c>
      <c r="D185" s="43">
        <v>1</v>
      </c>
      <c r="E185" s="43">
        <v>14</v>
      </c>
      <c r="F185" s="43" t="s">
        <v>50</v>
      </c>
      <c r="G185" s="43" t="s">
        <v>48</v>
      </c>
      <c r="H185" s="43" t="s">
        <v>59</v>
      </c>
      <c r="I185" s="43" t="s">
        <v>24</v>
      </c>
      <c r="J185" s="43">
        <v>430</v>
      </c>
      <c r="K185" s="115"/>
      <c r="L185" s="115"/>
      <c r="M185" s="119" t="e">
        <f t="shared" si="15"/>
        <v>#DIV/0!</v>
      </c>
    </row>
    <row r="186" spans="1:13" ht="26.25" customHeight="1" x14ac:dyDescent="0.25">
      <c r="A186" s="4"/>
      <c r="B186" s="59" t="s">
        <v>358</v>
      </c>
      <c r="C186" s="75">
        <v>502</v>
      </c>
      <c r="D186" s="82">
        <v>1</v>
      </c>
      <c r="E186" s="82">
        <v>14</v>
      </c>
      <c r="F186" s="82" t="s">
        <v>59</v>
      </c>
      <c r="G186" s="82" t="s">
        <v>23</v>
      </c>
      <c r="H186" s="82" t="s">
        <v>22</v>
      </c>
      <c r="I186" s="82" t="s">
        <v>24</v>
      </c>
      <c r="J186" s="82" t="s">
        <v>141</v>
      </c>
      <c r="K186" s="115">
        <f>K187</f>
        <v>0</v>
      </c>
      <c r="L186" s="115">
        <f>L187</f>
        <v>0</v>
      </c>
      <c r="M186" s="119" t="e">
        <f>L186/K186</f>
        <v>#DIV/0!</v>
      </c>
    </row>
    <row r="187" spans="1:13" ht="45" customHeight="1" x14ac:dyDescent="0.25">
      <c r="A187" s="4"/>
      <c r="B187" s="59" t="s">
        <v>357</v>
      </c>
      <c r="C187" s="75">
        <v>502</v>
      </c>
      <c r="D187" s="82">
        <v>1</v>
      </c>
      <c r="E187" s="82">
        <v>14</v>
      </c>
      <c r="F187" s="82" t="s">
        <v>59</v>
      </c>
      <c r="G187" s="82" t="s">
        <v>29</v>
      </c>
      <c r="H187" s="82" t="s">
        <v>30</v>
      </c>
      <c r="I187" s="82" t="s">
        <v>24</v>
      </c>
      <c r="J187" s="82" t="s">
        <v>141</v>
      </c>
      <c r="K187" s="112">
        <v>0</v>
      </c>
      <c r="L187" s="112">
        <v>0</v>
      </c>
      <c r="M187" s="119" t="e">
        <f>L187/K187</f>
        <v>#DIV/0!</v>
      </c>
    </row>
    <row r="188" spans="1:13" x14ac:dyDescent="0.25">
      <c r="A188" s="4"/>
      <c r="B188" s="101" t="s">
        <v>122</v>
      </c>
      <c r="C188" s="95">
        <v>502</v>
      </c>
      <c r="D188" s="96">
        <v>1</v>
      </c>
      <c r="E188" s="96">
        <v>16</v>
      </c>
      <c r="F188" s="96" t="s">
        <v>22</v>
      </c>
      <c r="G188" s="96" t="s">
        <v>23</v>
      </c>
      <c r="H188" s="96" t="s">
        <v>22</v>
      </c>
      <c r="I188" s="96" t="s">
        <v>24</v>
      </c>
      <c r="J188" s="96" t="s">
        <v>23</v>
      </c>
      <c r="K188" s="121">
        <f>K191+K197+K194+K189</f>
        <v>29660</v>
      </c>
      <c r="L188" s="121">
        <f>L191+L197+L194+L189</f>
        <v>29660</v>
      </c>
      <c r="M188" s="122">
        <f t="shared" si="15"/>
        <v>1</v>
      </c>
    </row>
    <row r="189" spans="1:13" ht="25.5" x14ac:dyDescent="0.25">
      <c r="A189" s="4"/>
      <c r="B189" s="81" t="s">
        <v>371</v>
      </c>
      <c r="C189" s="75">
        <v>502</v>
      </c>
      <c r="D189" s="107" t="s">
        <v>45</v>
      </c>
      <c r="E189" s="107" t="s">
        <v>72</v>
      </c>
      <c r="F189" s="107" t="s">
        <v>40</v>
      </c>
      <c r="G189" s="107" t="s">
        <v>23</v>
      </c>
      <c r="H189" s="107" t="s">
        <v>40</v>
      </c>
      <c r="I189" s="107" t="s">
        <v>24</v>
      </c>
      <c r="J189" s="107" t="s">
        <v>47</v>
      </c>
      <c r="K189" s="115">
        <f>K190</f>
        <v>6500</v>
      </c>
      <c r="L189" s="115">
        <f>L190</f>
        <v>6500</v>
      </c>
      <c r="M189" s="119">
        <f>L189/K189</f>
        <v>1</v>
      </c>
    </row>
    <row r="190" spans="1:13" ht="43.5" customHeight="1" x14ac:dyDescent="0.25">
      <c r="A190" s="4"/>
      <c r="B190" s="110" t="s">
        <v>372</v>
      </c>
      <c r="C190" s="75">
        <v>502</v>
      </c>
      <c r="D190" s="107" t="s">
        <v>45</v>
      </c>
      <c r="E190" s="107" t="s">
        <v>72</v>
      </c>
      <c r="F190" s="107" t="s">
        <v>40</v>
      </c>
      <c r="G190" s="107" t="s">
        <v>34</v>
      </c>
      <c r="H190" s="107" t="s">
        <v>40</v>
      </c>
      <c r="I190" s="107" t="s">
        <v>24</v>
      </c>
      <c r="J190" s="107" t="s">
        <v>47</v>
      </c>
      <c r="K190" s="112">
        <v>6500</v>
      </c>
      <c r="L190" s="112">
        <v>6500</v>
      </c>
      <c r="M190" s="122"/>
    </row>
    <row r="191" spans="1:13" ht="54.75" customHeight="1" x14ac:dyDescent="0.25">
      <c r="A191" s="4"/>
      <c r="B191" s="81" t="s">
        <v>359</v>
      </c>
      <c r="C191" s="75">
        <v>502</v>
      </c>
      <c r="D191" s="74" t="s">
        <v>45</v>
      </c>
      <c r="E191" s="74" t="s">
        <v>72</v>
      </c>
      <c r="F191" s="74" t="s">
        <v>86</v>
      </c>
      <c r="G191" s="74" t="s">
        <v>23</v>
      </c>
      <c r="H191" s="74" t="s">
        <v>22</v>
      </c>
      <c r="I191" s="74" t="s">
        <v>24</v>
      </c>
      <c r="J191" s="74" t="s">
        <v>47</v>
      </c>
      <c r="K191" s="115">
        <f>K193+K192</f>
        <v>26160</v>
      </c>
      <c r="L191" s="115">
        <f>L193+L192</f>
        <v>26160</v>
      </c>
      <c r="M191" s="119">
        <f t="shared" si="15"/>
        <v>1</v>
      </c>
    </row>
    <row r="192" spans="1:13" ht="54.75" customHeight="1" x14ac:dyDescent="0.25">
      <c r="A192" s="4"/>
      <c r="B192" s="81" t="s">
        <v>282</v>
      </c>
      <c r="C192" s="75">
        <v>502</v>
      </c>
      <c r="D192" s="107" t="s">
        <v>45</v>
      </c>
      <c r="E192" s="107" t="s">
        <v>72</v>
      </c>
      <c r="F192" s="107" t="s">
        <v>86</v>
      </c>
      <c r="G192" s="107" t="s">
        <v>35</v>
      </c>
      <c r="H192" s="107" t="s">
        <v>30</v>
      </c>
      <c r="I192" s="107" t="s">
        <v>24</v>
      </c>
      <c r="J192" s="107" t="s">
        <v>47</v>
      </c>
      <c r="K192" s="112">
        <v>25308</v>
      </c>
      <c r="L192" s="112">
        <v>25308</v>
      </c>
      <c r="M192" s="119"/>
    </row>
    <row r="193" spans="1:13" ht="39.75" customHeight="1" x14ac:dyDescent="0.25">
      <c r="A193" s="4"/>
      <c r="B193" s="80" t="s">
        <v>360</v>
      </c>
      <c r="C193" s="75">
        <v>502</v>
      </c>
      <c r="D193" s="74" t="s">
        <v>45</v>
      </c>
      <c r="E193" s="74" t="s">
        <v>72</v>
      </c>
      <c r="F193" s="74" t="s">
        <v>86</v>
      </c>
      <c r="G193" s="74" t="s">
        <v>361</v>
      </c>
      <c r="H193" s="74" t="s">
        <v>22</v>
      </c>
      <c r="I193" s="74" t="s">
        <v>24</v>
      </c>
      <c r="J193" s="74" t="s">
        <v>47</v>
      </c>
      <c r="K193" s="112">
        <v>852</v>
      </c>
      <c r="L193" s="112">
        <v>852</v>
      </c>
      <c r="M193" s="119">
        <f t="shared" si="15"/>
        <v>1</v>
      </c>
    </row>
    <row r="194" spans="1:13" ht="20.25" hidden="1" customHeight="1" x14ac:dyDescent="0.25">
      <c r="A194" s="4"/>
      <c r="B194" s="35" t="s">
        <v>271</v>
      </c>
      <c r="C194" s="54">
        <v>502</v>
      </c>
      <c r="D194" s="52" t="s">
        <v>45</v>
      </c>
      <c r="E194" s="52" t="s">
        <v>72</v>
      </c>
      <c r="F194" s="52" t="s">
        <v>128</v>
      </c>
      <c r="G194" s="52" t="s">
        <v>23</v>
      </c>
      <c r="H194" s="52" t="s">
        <v>22</v>
      </c>
      <c r="I194" s="52" t="s">
        <v>24</v>
      </c>
      <c r="J194" s="52" t="s">
        <v>47</v>
      </c>
      <c r="K194" s="115">
        <f>K195</f>
        <v>0</v>
      </c>
      <c r="L194" s="115">
        <f>L195</f>
        <v>0</v>
      </c>
      <c r="M194" s="119" t="e">
        <f t="shared" si="15"/>
        <v>#DIV/0!</v>
      </c>
    </row>
    <row r="195" spans="1:13" ht="42" hidden="1" customHeight="1" x14ac:dyDescent="0.25">
      <c r="A195" s="4"/>
      <c r="B195" s="35" t="s">
        <v>270</v>
      </c>
      <c r="C195" s="54">
        <v>502</v>
      </c>
      <c r="D195" s="52" t="s">
        <v>45</v>
      </c>
      <c r="E195" s="52" t="s">
        <v>72</v>
      </c>
      <c r="F195" s="52" t="s">
        <v>128</v>
      </c>
      <c r="G195" s="52" t="s">
        <v>269</v>
      </c>
      <c r="H195" s="52" t="s">
        <v>36</v>
      </c>
      <c r="I195" s="52" t="s">
        <v>24</v>
      </c>
      <c r="J195" s="52" t="s">
        <v>47</v>
      </c>
      <c r="K195" s="115">
        <f>K196</f>
        <v>0</v>
      </c>
      <c r="L195" s="115">
        <f>L196</f>
        <v>0</v>
      </c>
      <c r="M195" s="119" t="e">
        <f t="shared" si="15"/>
        <v>#DIV/0!</v>
      </c>
    </row>
    <row r="196" spans="1:13" ht="42" hidden="1" customHeight="1" x14ac:dyDescent="0.25">
      <c r="A196" s="4"/>
      <c r="B196" s="35" t="s">
        <v>282</v>
      </c>
      <c r="C196" s="62">
        <v>502</v>
      </c>
      <c r="D196" s="60" t="s">
        <v>45</v>
      </c>
      <c r="E196" s="60" t="s">
        <v>72</v>
      </c>
      <c r="F196" s="60" t="s">
        <v>128</v>
      </c>
      <c r="G196" s="60" t="s">
        <v>269</v>
      </c>
      <c r="H196" s="60" t="s">
        <v>36</v>
      </c>
      <c r="I196" s="60" t="s">
        <v>24</v>
      </c>
      <c r="J196" s="60" t="s">
        <v>47</v>
      </c>
      <c r="K196" s="115">
        <v>0</v>
      </c>
      <c r="L196" s="115">
        <v>0</v>
      </c>
      <c r="M196" s="119" t="e">
        <f t="shared" si="15"/>
        <v>#DIV/0!</v>
      </c>
    </row>
    <row r="197" spans="1:13" ht="26.25" customHeight="1" x14ac:dyDescent="0.25">
      <c r="A197" s="4"/>
      <c r="B197" s="70" t="s">
        <v>271</v>
      </c>
      <c r="C197" s="62">
        <v>502</v>
      </c>
      <c r="D197" s="60" t="s">
        <v>45</v>
      </c>
      <c r="E197" s="60" t="s">
        <v>72</v>
      </c>
      <c r="F197" s="60" t="s">
        <v>128</v>
      </c>
      <c r="G197" s="60" t="s">
        <v>23</v>
      </c>
      <c r="H197" s="60" t="s">
        <v>22</v>
      </c>
      <c r="I197" s="60" t="s">
        <v>24</v>
      </c>
      <c r="J197" s="60" t="s">
        <v>23</v>
      </c>
      <c r="K197" s="115">
        <f>K198</f>
        <v>-3000</v>
      </c>
      <c r="L197" s="115">
        <f>L198</f>
        <v>-3000</v>
      </c>
      <c r="M197" s="119">
        <f t="shared" si="15"/>
        <v>1</v>
      </c>
    </row>
    <row r="198" spans="1:13" ht="56.25" customHeight="1" x14ac:dyDescent="0.25">
      <c r="A198" s="4"/>
      <c r="B198" s="18" t="s">
        <v>335</v>
      </c>
      <c r="C198" s="60" t="s">
        <v>283</v>
      </c>
      <c r="D198" s="60" t="s">
        <v>45</v>
      </c>
      <c r="E198" s="60" t="s">
        <v>72</v>
      </c>
      <c r="F198" s="60" t="s">
        <v>128</v>
      </c>
      <c r="G198" s="60" t="s">
        <v>82</v>
      </c>
      <c r="H198" s="60" t="s">
        <v>22</v>
      </c>
      <c r="I198" s="60" t="s">
        <v>24</v>
      </c>
      <c r="J198" s="60" t="s">
        <v>23</v>
      </c>
      <c r="K198" s="115">
        <f>K199</f>
        <v>-3000</v>
      </c>
      <c r="L198" s="115">
        <f>L199</f>
        <v>-3000</v>
      </c>
      <c r="M198" s="119">
        <f t="shared" si="15"/>
        <v>1</v>
      </c>
    </row>
    <row r="199" spans="1:13" ht="48.75" customHeight="1" x14ac:dyDescent="0.25">
      <c r="A199" s="4"/>
      <c r="B199" s="18" t="s">
        <v>270</v>
      </c>
      <c r="C199" s="60" t="s">
        <v>283</v>
      </c>
      <c r="D199" s="60" t="s">
        <v>45</v>
      </c>
      <c r="E199" s="60" t="s">
        <v>72</v>
      </c>
      <c r="F199" s="60" t="s">
        <v>128</v>
      </c>
      <c r="G199" s="60" t="s">
        <v>269</v>
      </c>
      <c r="H199" s="60" t="s">
        <v>22</v>
      </c>
      <c r="I199" s="60" t="s">
        <v>24</v>
      </c>
      <c r="J199" s="60" t="s">
        <v>23</v>
      </c>
      <c r="K199" s="115">
        <v>-3000</v>
      </c>
      <c r="L199" s="115">
        <v>-3000</v>
      </c>
      <c r="M199" s="119">
        <f t="shared" si="15"/>
        <v>1</v>
      </c>
    </row>
    <row r="200" spans="1:13" ht="22.5" hidden="1" customHeight="1" x14ac:dyDescent="0.25">
      <c r="A200" s="4"/>
      <c r="B200" s="36"/>
      <c r="C200" s="44">
        <v>502</v>
      </c>
      <c r="D200" s="43" t="s">
        <v>45</v>
      </c>
      <c r="E200" s="43" t="s">
        <v>72</v>
      </c>
      <c r="F200" s="43" t="s">
        <v>73</v>
      </c>
      <c r="G200" s="43" t="s">
        <v>23</v>
      </c>
      <c r="H200" s="43" t="s">
        <v>22</v>
      </c>
      <c r="I200" s="43" t="s">
        <v>24</v>
      </c>
      <c r="J200" s="43" t="s">
        <v>47</v>
      </c>
      <c r="K200" s="115">
        <f>K201</f>
        <v>0</v>
      </c>
      <c r="L200" s="115">
        <f>L201</f>
        <v>0</v>
      </c>
      <c r="M200" s="119" t="e">
        <f t="shared" si="15"/>
        <v>#DIV/0!</v>
      </c>
    </row>
    <row r="201" spans="1:13" hidden="1" x14ac:dyDescent="0.25">
      <c r="A201" s="4"/>
      <c r="B201" s="36"/>
      <c r="C201" s="44">
        <v>502</v>
      </c>
      <c r="D201" s="43">
        <v>1</v>
      </c>
      <c r="E201" s="43">
        <v>16</v>
      </c>
      <c r="F201" s="43">
        <v>90</v>
      </c>
      <c r="G201" s="43" t="s">
        <v>29</v>
      </c>
      <c r="H201" s="43" t="s">
        <v>30</v>
      </c>
      <c r="I201" s="43" t="s">
        <v>24</v>
      </c>
      <c r="J201" s="43">
        <v>140</v>
      </c>
      <c r="K201" s="115"/>
      <c r="L201" s="115"/>
      <c r="M201" s="119" t="e">
        <f t="shared" si="15"/>
        <v>#DIV/0!</v>
      </c>
    </row>
    <row r="202" spans="1:13" hidden="1" x14ac:dyDescent="0.25">
      <c r="A202" s="4"/>
      <c r="B202" s="97" t="s">
        <v>195</v>
      </c>
      <c r="C202" s="95">
        <v>502</v>
      </c>
      <c r="D202" s="96">
        <v>1</v>
      </c>
      <c r="E202" s="96" t="s">
        <v>191</v>
      </c>
      <c r="F202" s="96" t="s">
        <v>22</v>
      </c>
      <c r="G202" s="96" t="s">
        <v>23</v>
      </c>
      <c r="H202" s="96" t="s">
        <v>22</v>
      </c>
      <c r="I202" s="96" t="s">
        <v>24</v>
      </c>
      <c r="J202" s="96" t="s">
        <v>23</v>
      </c>
      <c r="K202" s="121">
        <f>K203+K205</f>
        <v>0</v>
      </c>
      <c r="L202" s="121">
        <f>L203+L205</f>
        <v>0</v>
      </c>
      <c r="M202" s="122" t="e">
        <f t="shared" si="15"/>
        <v>#DIV/0!</v>
      </c>
    </row>
    <row r="203" spans="1:13" hidden="1" x14ac:dyDescent="0.25">
      <c r="A203" s="4"/>
      <c r="B203" s="46" t="s">
        <v>194</v>
      </c>
      <c r="C203" s="44">
        <v>502</v>
      </c>
      <c r="D203" s="43">
        <v>1</v>
      </c>
      <c r="E203" s="43" t="s">
        <v>191</v>
      </c>
      <c r="F203" s="43" t="s">
        <v>36</v>
      </c>
      <c r="G203" s="43" t="s">
        <v>23</v>
      </c>
      <c r="H203" s="43" t="s">
        <v>22</v>
      </c>
      <c r="I203" s="43" t="s">
        <v>24</v>
      </c>
      <c r="J203" s="43" t="s">
        <v>66</v>
      </c>
      <c r="K203" s="115">
        <f>K204</f>
        <v>0</v>
      </c>
      <c r="L203" s="115">
        <f>L204</f>
        <v>0</v>
      </c>
      <c r="M203" s="119" t="s">
        <v>201</v>
      </c>
    </row>
    <row r="204" spans="1:13" hidden="1" x14ac:dyDescent="0.25">
      <c r="A204" s="4"/>
      <c r="B204" s="27" t="s">
        <v>193</v>
      </c>
      <c r="C204" s="44">
        <v>502</v>
      </c>
      <c r="D204" s="43">
        <v>1</v>
      </c>
      <c r="E204" s="43" t="s">
        <v>191</v>
      </c>
      <c r="F204" s="43" t="s">
        <v>36</v>
      </c>
      <c r="G204" s="43" t="s">
        <v>29</v>
      </c>
      <c r="H204" s="43" t="s">
        <v>30</v>
      </c>
      <c r="I204" s="43" t="s">
        <v>24</v>
      </c>
      <c r="J204" s="43" t="s">
        <v>66</v>
      </c>
      <c r="K204" s="115">
        <v>0</v>
      </c>
      <c r="L204" s="115">
        <v>0</v>
      </c>
      <c r="M204" s="119" t="s">
        <v>201</v>
      </c>
    </row>
    <row r="205" spans="1:13" hidden="1" x14ac:dyDescent="0.25">
      <c r="A205" s="4"/>
      <c r="B205" s="27" t="s">
        <v>195</v>
      </c>
      <c r="C205" s="44">
        <v>502</v>
      </c>
      <c r="D205" s="43">
        <v>1</v>
      </c>
      <c r="E205" s="43" t="s">
        <v>191</v>
      </c>
      <c r="F205" s="43" t="s">
        <v>30</v>
      </c>
      <c r="G205" s="43" t="s">
        <v>23</v>
      </c>
      <c r="H205" s="43" t="s">
        <v>22</v>
      </c>
      <c r="I205" s="43" t="s">
        <v>24</v>
      </c>
      <c r="J205" s="43" t="s">
        <v>66</v>
      </c>
      <c r="K205" s="115">
        <f>K206</f>
        <v>0</v>
      </c>
      <c r="L205" s="115">
        <f>L206</f>
        <v>0</v>
      </c>
      <c r="M205" s="119" t="e">
        <f t="shared" si="15"/>
        <v>#DIV/0!</v>
      </c>
    </row>
    <row r="206" spans="1:13" hidden="1" x14ac:dyDescent="0.25">
      <c r="A206" s="4"/>
      <c r="B206" s="27" t="s">
        <v>192</v>
      </c>
      <c r="C206" s="44">
        <v>502</v>
      </c>
      <c r="D206" s="43">
        <v>1</v>
      </c>
      <c r="E206" s="43" t="s">
        <v>191</v>
      </c>
      <c r="F206" s="43" t="s">
        <v>30</v>
      </c>
      <c r="G206" s="43" t="s">
        <v>29</v>
      </c>
      <c r="H206" s="43" t="s">
        <v>30</v>
      </c>
      <c r="I206" s="43" t="s">
        <v>24</v>
      </c>
      <c r="J206" s="43" t="s">
        <v>66</v>
      </c>
      <c r="K206" s="115"/>
      <c r="L206" s="115"/>
      <c r="M206" s="119" t="e">
        <f t="shared" si="15"/>
        <v>#DIV/0!</v>
      </c>
    </row>
    <row r="207" spans="1:13" ht="32.25" customHeight="1" x14ac:dyDescent="0.25">
      <c r="A207" s="4"/>
      <c r="B207" s="101" t="s">
        <v>123</v>
      </c>
      <c r="C207" s="95">
        <v>502</v>
      </c>
      <c r="D207" s="96">
        <v>2</v>
      </c>
      <c r="E207" s="96" t="s">
        <v>22</v>
      </c>
      <c r="F207" s="96" t="s">
        <v>22</v>
      </c>
      <c r="G207" s="96" t="s">
        <v>23</v>
      </c>
      <c r="H207" s="96" t="s">
        <v>22</v>
      </c>
      <c r="I207" s="96" t="s">
        <v>24</v>
      </c>
      <c r="J207" s="96" t="s">
        <v>23</v>
      </c>
      <c r="K207" s="123">
        <f>K208+K232+K236</f>
        <v>52044880.399999999</v>
      </c>
      <c r="L207" s="123">
        <f>L208</f>
        <v>51545395.169999994</v>
      </c>
      <c r="M207" s="124">
        <f t="shared" ref="M207:M239" si="16">L207/K207</f>
        <v>0.99040279800508479</v>
      </c>
    </row>
    <row r="208" spans="1:13" ht="27" customHeight="1" x14ac:dyDescent="0.25">
      <c r="A208" s="4"/>
      <c r="B208" s="36" t="s">
        <v>125</v>
      </c>
      <c r="C208" s="44">
        <v>502</v>
      </c>
      <c r="D208" s="43">
        <v>2</v>
      </c>
      <c r="E208" s="43" t="s">
        <v>40</v>
      </c>
      <c r="F208" s="43" t="s">
        <v>22</v>
      </c>
      <c r="G208" s="43" t="s">
        <v>23</v>
      </c>
      <c r="H208" s="43" t="s">
        <v>22</v>
      </c>
      <c r="I208" s="43" t="s">
        <v>24</v>
      </c>
      <c r="J208" s="43" t="s">
        <v>223</v>
      </c>
      <c r="K208" s="115">
        <f>K209+K220+K227+K236</f>
        <v>52044880.399999999</v>
      </c>
      <c r="L208" s="115">
        <f>L209+L220+L227+L236</f>
        <v>51545395.169999994</v>
      </c>
      <c r="M208" s="119">
        <f t="shared" si="16"/>
        <v>0.99040279800508479</v>
      </c>
    </row>
    <row r="209" spans="1:13" ht="22.5" customHeight="1" x14ac:dyDescent="0.25">
      <c r="A209" s="4"/>
      <c r="B209" s="36" t="s">
        <v>146</v>
      </c>
      <c r="C209" s="44">
        <v>502</v>
      </c>
      <c r="D209" s="43">
        <v>2</v>
      </c>
      <c r="E209" s="43" t="s">
        <v>40</v>
      </c>
      <c r="F209" s="43" t="s">
        <v>176</v>
      </c>
      <c r="G209" s="43" t="s">
        <v>23</v>
      </c>
      <c r="H209" s="43" t="s">
        <v>22</v>
      </c>
      <c r="I209" s="43" t="s">
        <v>24</v>
      </c>
      <c r="J209" s="43" t="s">
        <v>223</v>
      </c>
      <c r="K209" s="125">
        <f>K210+K214+K218+K212</f>
        <v>44881922.039999999</v>
      </c>
      <c r="L209" s="125">
        <f>L210+L214+L218+L212</f>
        <v>44881922.039999999</v>
      </c>
      <c r="M209" s="119">
        <f t="shared" si="16"/>
        <v>1</v>
      </c>
    </row>
    <row r="210" spans="1:13" ht="30" customHeight="1" x14ac:dyDescent="0.25">
      <c r="A210" s="4"/>
      <c r="B210" s="81" t="s">
        <v>318</v>
      </c>
      <c r="C210" s="75">
        <v>502</v>
      </c>
      <c r="D210" s="74" t="s">
        <v>57</v>
      </c>
      <c r="E210" s="74" t="s">
        <v>40</v>
      </c>
      <c r="F210" s="74" t="s">
        <v>176</v>
      </c>
      <c r="G210" s="74" t="s">
        <v>320</v>
      </c>
      <c r="H210" s="74" t="s">
        <v>22</v>
      </c>
      <c r="I210" s="74" t="s">
        <v>24</v>
      </c>
      <c r="J210" s="74" t="s">
        <v>223</v>
      </c>
      <c r="K210" s="115">
        <f>K211</f>
        <v>24603168</v>
      </c>
      <c r="L210" s="115">
        <f>L211</f>
        <v>24603168</v>
      </c>
      <c r="M210" s="119">
        <f>L210/K210</f>
        <v>1</v>
      </c>
    </row>
    <row r="211" spans="1:13" ht="30.75" customHeight="1" x14ac:dyDescent="0.25">
      <c r="A211" s="4"/>
      <c r="B211" s="80" t="s">
        <v>319</v>
      </c>
      <c r="C211" s="75">
        <v>502</v>
      </c>
      <c r="D211" s="74" t="s">
        <v>57</v>
      </c>
      <c r="E211" s="74" t="s">
        <v>40</v>
      </c>
      <c r="F211" s="74" t="s">
        <v>176</v>
      </c>
      <c r="G211" s="74" t="s">
        <v>320</v>
      </c>
      <c r="H211" s="74" t="s">
        <v>30</v>
      </c>
      <c r="I211" s="74" t="s">
        <v>24</v>
      </c>
      <c r="J211" s="74" t="s">
        <v>223</v>
      </c>
      <c r="K211" s="112">
        <v>24603168</v>
      </c>
      <c r="L211" s="112">
        <v>24603168</v>
      </c>
      <c r="M211" s="119">
        <f>L211/K211</f>
        <v>1</v>
      </c>
    </row>
    <row r="212" spans="1:13" ht="30.75" customHeight="1" x14ac:dyDescent="0.25">
      <c r="A212" s="4"/>
      <c r="B212" s="111" t="s">
        <v>373</v>
      </c>
      <c r="C212" s="75">
        <v>502</v>
      </c>
      <c r="D212" s="107" t="s">
        <v>57</v>
      </c>
      <c r="E212" s="107" t="s">
        <v>40</v>
      </c>
      <c r="F212" s="107" t="s">
        <v>74</v>
      </c>
      <c r="G212" s="107" t="s">
        <v>375</v>
      </c>
      <c r="H212" s="107" t="s">
        <v>22</v>
      </c>
      <c r="I212" s="107" t="s">
        <v>24</v>
      </c>
      <c r="J212" s="107" t="s">
        <v>223</v>
      </c>
      <c r="K212" s="115">
        <f>K213</f>
        <v>2375000</v>
      </c>
      <c r="L212" s="115">
        <f>L213</f>
        <v>2375000</v>
      </c>
      <c r="M212" s="119">
        <f>L212/K212</f>
        <v>1</v>
      </c>
    </row>
    <row r="213" spans="1:13" ht="30.75" customHeight="1" x14ac:dyDescent="0.25">
      <c r="A213" s="4"/>
      <c r="B213" s="111" t="s">
        <v>374</v>
      </c>
      <c r="C213" s="75">
        <v>502</v>
      </c>
      <c r="D213" s="107" t="s">
        <v>57</v>
      </c>
      <c r="E213" s="107" t="s">
        <v>40</v>
      </c>
      <c r="F213" s="107" t="s">
        <v>74</v>
      </c>
      <c r="G213" s="107" t="s">
        <v>375</v>
      </c>
      <c r="H213" s="107" t="s">
        <v>30</v>
      </c>
      <c r="I213" s="107" t="s">
        <v>24</v>
      </c>
      <c r="J213" s="107" t="s">
        <v>223</v>
      </c>
      <c r="K213" s="112">
        <v>2375000</v>
      </c>
      <c r="L213" s="112">
        <v>2375000</v>
      </c>
      <c r="M213" s="119">
        <f>L213/K213</f>
        <v>1</v>
      </c>
    </row>
    <row r="214" spans="1:13" ht="27" customHeight="1" x14ac:dyDescent="0.25">
      <c r="A214" s="4"/>
      <c r="B214" s="35" t="s">
        <v>225</v>
      </c>
      <c r="C214" s="54">
        <v>502</v>
      </c>
      <c r="D214" s="52" t="s">
        <v>57</v>
      </c>
      <c r="E214" s="52" t="s">
        <v>40</v>
      </c>
      <c r="F214" s="52" t="s">
        <v>74</v>
      </c>
      <c r="G214" s="52" t="s">
        <v>196</v>
      </c>
      <c r="H214" s="52" t="s">
        <v>22</v>
      </c>
      <c r="I214" s="52" t="s">
        <v>24</v>
      </c>
      <c r="J214" s="52" t="s">
        <v>223</v>
      </c>
      <c r="K214" s="115">
        <f>K215</f>
        <v>1024111.93</v>
      </c>
      <c r="L214" s="115">
        <f>L215</f>
        <v>1024111.93</v>
      </c>
      <c r="M214" s="119">
        <f t="shared" si="16"/>
        <v>1</v>
      </c>
    </row>
    <row r="215" spans="1:13" ht="27" customHeight="1" x14ac:dyDescent="0.25">
      <c r="A215" s="4"/>
      <c r="B215" s="35" t="s">
        <v>224</v>
      </c>
      <c r="C215" s="44">
        <v>502</v>
      </c>
      <c r="D215" s="52" t="s">
        <v>57</v>
      </c>
      <c r="E215" s="52" t="s">
        <v>40</v>
      </c>
      <c r="F215" s="52" t="s">
        <v>74</v>
      </c>
      <c r="G215" s="52" t="s">
        <v>196</v>
      </c>
      <c r="H215" s="52" t="s">
        <v>30</v>
      </c>
      <c r="I215" s="52" t="s">
        <v>24</v>
      </c>
      <c r="J215" s="52" t="s">
        <v>223</v>
      </c>
      <c r="K215" s="112">
        <v>1024111.93</v>
      </c>
      <c r="L215" s="112">
        <v>1024111.93</v>
      </c>
      <c r="M215" s="119">
        <f t="shared" si="16"/>
        <v>1</v>
      </c>
    </row>
    <row r="216" spans="1:13" ht="42.75" hidden="1" customHeight="1" x14ac:dyDescent="0.25">
      <c r="A216" s="4"/>
      <c r="B216" s="35" t="s">
        <v>286</v>
      </c>
      <c r="C216" s="44">
        <v>502</v>
      </c>
      <c r="D216" s="52" t="s">
        <v>57</v>
      </c>
      <c r="E216" s="52" t="s">
        <v>40</v>
      </c>
      <c r="F216" s="52" t="s">
        <v>226</v>
      </c>
      <c r="G216" s="52" t="s">
        <v>284</v>
      </c>
      <c r="H216" s="52" t="s">
        <v>22</v>
      </c>
      <c r="I216" s="52" t="s">
        <v>24</v>
      </c>
      <c r="J216" s="52" t="s">
        <v>223</v>
      </c>
      <c r="K216" s="115">
        <f>K217</f>
        <v>0</v>
      </c>
      <c r="L216" s="115">
        <f>L217</f>
        <v>0</v>
      </c>
      <c r="M216" s="119" t="e">
        <f t="shared" si="16"/>
        <v>#DIV/0!</v>
      </c>
    </row>
    <row r="217" spans="1:13" ht="44.25" hidden="1" customHeight="1" x14ac:dyDescent="0.25">
      <c r="A217" s="4"/>
      <c r="B217" s="35" t="s">
        <v>285</v>
      </c>
      <c r="C217" s="54">
        <v>502</v>
      </c>
      <c r="D217" s="52" t="s">
        <v>57</v>
      </c>
      <c r="E217" s="52" t="s">
        <v>40</v>
      </c>
      <c r="F217" s="52" t="s">
        <v>226</v>
      </c>
      <c r="G217" s="52" t="s">
        <v>284</v>
      </c>
      <c r="H217" s="52" t="s">
        <v>30</v>
      </c>
      <c r="I217" s="52" t="s">
        <v>24</v>
      </c>
      <c r="J217" s="52" t="s">
        <v>223</v>
      </c>
      <c r="K217" s="115">
        <v>0</v>
      </c>
      <c r="L217" s="115">
        <v>0</v>
      </c>
      <c r="M217" s="119" t="e">
        <f t="shared" si="16"/>
        <v>#DIV/0!</v>
      </c>
    </row>
    <row r="218" spans="1:13" ht="15.75" customHeight="1" x14ac:dyDescent="0.25">
      <c r="A218" s="4"/>
      <c r="B218" s="35" t="s">
        <v>239</v>
      </c>
      <c r="C218" s="54">
        <v>502</v>
      </c>
      <c r="D218" s="52" t="s">
        <v>57</v>
      </c>
      <c r="E218" s="52" t="s">
        <v>40</v>
      </c>
      <c r="F218" s="52" t="s">
        <v>178</v>
      </c>
      <c r="G218" s="52" t="s">
        <v>55</v>
      </c>
      <c r="H218" s="52" t="s">
        <v>22</v>
      </c>
      <c r="I218" s="52" t="s">
        <v>24</v>
      </c>
      <c r="J218" s="52" t="s">
        <v>223</v>
      </c>
      <c r="K218" s="115">
        <f>K219</f>
        <v>16879642.109999999</v>
      </c>
      <c r="L218" s="115">
        <f>L219</f>
        <v>16879642.109999999</v>
      </c>
      <c r="M218" s="119">
        <f t="shared" si="16"/>
        <v>1</v>
      </c>
    </row>
    <row r="219" spans="1:13" ht="19.5" customHeight="1" x14ac:dyDescent="0.25">
      <c r="A219" s="4"/>
      <c r="B219" s="35" t="s">
        <v>238</v>
      </c>
      <c r="C219" s="54">
        <v>502</v>
      </c>
      <c r="D219" s="52" t="s">
        <v>57</v>
      </c>
      <c r="E219" s="52" t="s">
        <v>40</v>
      </c>
      <c r="F219" s="52" t="s">
        <v>178</v>
      </c>
      <c r="G219" s="52" t="s">
        <v>55</v>
      </c>
      <c r="H219" s="52" t="s">
        <v>30</v>
      </c>
      <c r="I219" s="52" t="s">
        <v>24</v>
      </c>
      <c r="J219" s="52" t="s">
        <v>223</v>
      </c>
      <c r="K219" s="112">
        <v>16879642.109999999</v>
      </c>
      <c r="L219" s="112">
        <v>16879642.109999999</v>
      </c>
      <c r="M219" s="119">
        <f t="shared" si="16"/>
        <v>1</v>
      </c>
    </row>
    <row r="220" spans="1:13" ht="27" customHeight="1" x14ac:dyDescent="0.25">
      <c r="A220" s="4"/>
      <c r="B220" s="36" t="s">
        <v>148</v>
      </c>
      <c r="C220" s="44">
        <v>502</v>
      </c>
      <c r="D220" s="43">
        <v>2</v>
      </c>
      <c r="E220" s="43" t="s">
        <v>40</v>
      </c>
      <c r="F220" s="43" t="s">
        <v>126</v>
      </c>
      <c r="G220" s="43" t="s">
        <v>23</v>
      </c>
      <c r="H220" s="43" t="s">
        <v>22</v>
      </c>
      <c r="I220" s="43" t="s">
        <v>24</v>
      </c>
      <c r="J220" s="43" t="s">
        <v>223</v>
      </c>
      <c r="K220" s="125">
        <f>K221+K223+K225</f>
        <v>3973407.82</v>
      </c>
      <c r="L220" s="125">
        <f>L221+L223+L225</f>
        <v>3473922.59</v>
      </c>
      <c r="M220" s="119">
        <f t="shared" si="16"/>
        <v>0.8742929866182223</v>
      </c>
    </row>
    <row r="221" spans="1:13" ht="32.25" customHeight="1" x14ac:dyDescent="0.25">
      <c r="A221" s="4"/>
      <c r="B221" s="41" t="s">
        <v>149</v>
      </c>
      <c r="C221" s="44">
        <v>502</v>
      </c>
      <c r="D221" s="43" t="s">
        <v>57</v>
      </c>
      <c r="E221" s="43" t="s">
        <v>40</v>
      </c>
      <c r="F221" s="43" t="s">
        <v>126</v>
      </c>
      <c r="G221" s="43" t="s">
        <v>34</v>
      </c>
      <c r="H221" s="43" t="s">
        <v>22</v>
      </c>
      <c r="I221" s="43" t="s">
        <v>24</v>
      </c>
      <c r="J221" s="43" t="s">
        <v>223</v>
      </c>
      <c r="K221" s="115">
        <f>K222</f>
        <v>3973055</v>
      </c>
      <c r="L221" s="115">
        <f>L222</f>
        <v>3473922.59</v>
      </c>
      <c r="M221" s="119">
        <f t="shared" si="16"/>
        <v>0.87437062663366094</v>
      </c>
    </row>
    <row r="222" spans="1:13" ht="30.75" customHeight="1" x14ac:dyDescent="0.25">
      <c r="A222" s="4"/>
      <c r="B222" s="36" t="s">
        <v>19</v>
      </c>
      <c r="C222" s="44">
        <v>502</v>
      </c>
      <c r="D222" s="43">
        <v>2</v>
      </c>
      <c r="E222" s="43" t="s">
        <v>40</v>
      </c>
      <c r="F222" s="43" t="s">
        <v>126</v>
      </c>
      <c r="G222" s="43" t="s">
        <v>52</v>
      </c>
      <c r="H222" s="43" t="s">
        <v>30</v>
      </c>
      <c r="I222" s="43" t="s">
        <v>24</v>
      </c>
      <c r="J222" s="43" t="s">
        <v>223</v>
      </c>
      <c r="K222" s="112">
        <v>3973055</v>
      </c>
      <c r="L222" s="112">
        <v>3473922.59</v>
      </c>
      <c r="M222" s="119">
        <f t="shared" si="16"/>
        <v>0.87437062663366094</v>
      </c>
    </row>
    <row r="223" spans="1:13" ht="45.75" customHeight="1" x14ac:dyDescent="0.25">
      <c r="A223" s="4"/>
      <c r="B223" s="46" t="s">
        <v>198</v>
      </c>
      <c r="C223" s="44">
        <v>502</v>
      </c>
      <c r="D223" s="43">
        <v>2</v>
      </c>
      <c r="E223" s="43" t="s">
        <v>40</v>
      </c>
      <c r="F223" s="43" t="s">
        <v>110</v>
      </c>
      <c r="G223" s="43" t="s">
        <v>82</v>
      </c>
      <c r="H223" s="43" t="s">
        <v>22</v>
      </c>
      <c r="I223" s="43" t="s">
        <v>24</v>
      </c>
      <c r="J223" s="43" t="s">
        <v>223</v>
      </c>
      <c r="K223" s="115">
        <f>K224</f>
        <v>352.82</v>
      </c>
      <c r="L223" s="115">
        <f>L224</f>
        <v>0</v>
      </c>
      <c r="M223" s="119">
        <f t="shared" si="16"/>
        <v>0</v>
      </c>
    </row>
    <row r="224" spans="1:13" ht="44.25" customHeight="1" x14ac:dyDescent="0.25">
      <c r="A224" s="4"/>
      <c r="B224" s="27" t="s">
        <v>197</v>
      </c>
      <c r="C224" s="44">
        <v>502</v>
      </c>
      <c r="D224" s="43">
        <v>2</v>
      </c>
      <c r="E224" s="43" t="s">
        <v>40</v>
      </c>
      <c r="F224" s="43" t="s">
        <v>110</v>
      </c>
      <c r="G224" s="43" t="s">
        <v>82</v>
      </c>
      <c r="H224" s="43" t="s">
        <v>30</v>
      </c>
      <c r="I224" s="43" t="s">
        <v>24</v>
      </c>
      <c r="J224" s="43" t="s">
        <v>223</v>
      </c>
      <c r="K224" s="112">
        <v>352.82</v>
      </c>
      <c r="L224" s="112">
        <v>0</v>
      </c>
      <c r="M224" s="119">
        <f t="shared" si="16"/>
        <v>0</v>
      </c>
    </row>
    <row r="225" spans="1:13" ht="36.75" hidden="1" customHeight="1" x14ac:dyDescent="0.25">
      <c r="A225" s="4"/>
      <c r="B225" s="81" t="s">
        <v>321</v>
      </c>
      <c r="C225" s="44">
        <v>502</v>
      </c>
      <c r="D225" s="43" t="s">
        <v>57</v>
      </c>
      <c r="E225" s="43" t="s">
        <v>40</v>
      </c>
      <c r="F225" s="43" t="s">
        <v>110</v>
      </c>
      <c r="G225" s="43" t="s">
        <v>323</v>
      </c>
      <c r="H225" s="43" t="s">
        <v>22</v>
      </c>
      <c r="I225" s="43" t="s">
        <v>24</v>
      </c>
      <c r="J225" s="43" t="s">
        <v>223</v>
      </c>
      <c r="K225" s="115">
        <f>K226</f>
        <v>0</v>
      </c>
      <c r="L225" s="115">
        <f>L226</f>
        <v>0</v>
      </c>
      <c r="M225" s="119" t="e">
        <f t="shared" si="16"/>
        <v>#DIV/0!</v>
      </c>
    </row>
    <row r="226" spans="1:13" ht="33" hidden="1" customHeight="1" x14ac:dyDescent="0.25">
      <c r="A226" s="4"/>
      <c r="B226" s="80" t="s">
        <v>322</v>
      </c>
      <c r="C226" s="44">
        <v>502</v>
      </c>
      <c r="D226" s="43" t="s">
        <v>57</v>
      </c>
      <c r="E226" s="43" t="s">
        <v>40</v>
      </c>
      <c r="F226" s="43" t="s">
        <v>110</v>
      </c>
      <c r="G226" s="43" t="s">
        <v>323</v>
      </c>
      <c r="H226" s="43" t="s">
        <v>30</v>
      </c>
      <c r="I226" s="43" t="s">
        <v>24</v>
      </c>
      <c r="J226" s="43" t="s">
        <v>223</v>
      </c>
      <c r="K226" s="115">
        <v>0</v>
      </c>
      <c r="L226" s="115">
        <v>0</v>
      </c>
      <c r="M226" s="119" t="e">
        <f t="shared" si="16"/>
        <v>#DIV/0!</v>
      </c>
    </row>
    <row r="227" spans="1:13" ht="18.75" customHeight="1" x14ac:dyDescent="0.25">
      <c r="A227" s="4"/>
      <c r="B227" s="36" t="s">
        <v>124</v>
      </c>
      <c r="C227" s="44">
        <v>502</v>
      </c>
      <c r="D227" s="43" t="s">
        <v>57</v>
      </c>
      <c r="E227" s="43" t="s">
        <v>40</v>
      </c>
      <c r="F227" s="43" t="s">
        <v>173</v>
      </c>
      <c r="G227" s="43" t="s">
        <v>23</v>
      </c>
      <c r="H227" s="43" t="s">
        <v>22</v>
      </c>
      <c r="I227" s="43" t="s">
        <v>24</v>
      </c>
      <c r="J227" s="43" t="s">
        <v>223</v>
      </c>
      <c r="K227" s="125">
        <f>K228+K230</f>
        <v>3189550.54</v>
      </c>
      <c r="L227" s="125">
        <f>L228+L230</f>
        <v>3189550.54</v>
      </c>
      <c r="M227" s="119">
        <f t="shared" si="16"/>
        <v>1</v>
      </c>
    </row>
    <row r="228" spans="1:13" ht="19.5" customHeight="1" x14ac:dyDescent="0.25">
      <c r="A228" s="4"/>
      <c r="B228" s="36" t="s">
        <v>162</v>
      </c>
      <c r="C228" s="44">
        <v>502</v>
      </c>
      <c r="D228" s="43" t="s">
        <v>57</v>
      </c>
      <c r="E228" s="43" t="s">
        <v>40</v>
      </c>
      <c r="F228" s="43" t="s">
        <v>173</v>
      </c>
      <c r="G228" s="43" t="s">
        <v>54</v>
      </c>
      <c r="H228" s="43" t="s">
        <v>22</v>
      </c>
      <c r="I228" s="43" t="s">
        <v>24</v>
      </c>
      <c r="J228" s="43" t="s">
        <v>223</v>
      </c>
      <c r="K228" s="115">
        <f>K229</f>
        <v>299550.53999999998</v>
      </c>
      <c r="L228" s="115">
        <f>L229</f>
        <v>299550.53999999998</v>
      </c>
      <c r="M228" s="119">
        <f t="shared" si="16"/>
        <v>1</v>
      </c>
    </row>
    <row r="229" spans="1:13" ht="41.25" customHeight="1" x14ac:dyDescent="0.25">
      <c r="A229" s="4"/>
      <c r="B229" s="36" t="s">
        <v>20</v>
      </c>
      <c r="C229" s="44">
        <v>502</v>
      </c>
      <c r="D229" s="43" t="s">
        <v>57</v>
      </c>
      <c r="E229" s="43" t="s">
        <v>40</v>
      </c>
      <c r="F229" s="43" t="s">
        <v>173</v>
      </c>
      <c r="G229" s="43" t="s">
        <v>54</v>
      </c>
      <c r="H229" s="43" t="s">
        <v>30</v>
      </c>
      <c r="I229" s="43" t="s">
        <v>24</v>
      </c>
      <c r="J229" s="43" t="s">
        <v>223</v>
      </c>
      <c r="K229" s="112">
        <v>299550.53999999998</v>
      </c>
      <c r="L229" s="112">
        <v>299550.53999999998</v>
      </c>
      <c r="M229" s="119">
        <f t="shared" si="16"/>
        <v>1</v>
      </c>
    </row>
    <row r="230" spans="1:13" ht="27.75" customHeight="1" x14ac:dyDescent="0.25">
      <c r="A230" s="4"/>
      <c r="B230" s="36" t="s">
        <v>159</v>
      </c>
      <c r="C230" s="44">
        <v>502</v>
      </c>
      <c r="D230" s="43" t="s">
        <v>57</v>
      </c>
      <c r="E230" s="43" t="s">
        <v>40</v>
      </c>
      <c r="F230" s="43" t="s">
        <v>174</v>
      </c>
      <c r="G230" s="43" t="s">
        <v>55</v>
      </c>
      <c r="H230" s="43" t="s">
        <v>22</v>
      </c>
      <c r="I230" s="43" t="s">
        <v>24</v>
      </c>
      <c r="J230" s="43" t="s">
        <v>223</v>
      </c>
      <c r="K230" s="115">
        <f>K231</f>
        <v>2890000</v>
      </c>
      <c r="L230" s="115">
        <f>L231</f>
        <v>2890000</v>
      </c>
      <c r="M230" s="119">
        <f t="shared" si="16"/>
        <v>1</v>
      </c>
    </row>
    <row r="231" spans="1:13" ht="27.75" customHeight="1" x14ac:dyDescent="0.25">
      <c r="A231" s="4"/>
      <c r="B231" s="36" t="s">
        <v>169</v>
      </c>
      <c r="C231" s="44">
        <v>502</v>
      </c>
      <c r="D231" s="43" t="s">
        <v>57</v>
      </c>
      <c r="E231" s="43" t="s">
        <v>40</v>
      </c>
      <c r="F231" s="43" t="s">
        <v>174</v>
      </c>
      <c r="G231" s="43" t="s">
        <v>55</v>
      </c>
      <c r="H231" s="43" t="s">
        <v>30</v>
      </c>
      <c r="I231" s="43" t="s">
        <v>24</v>
      </c>
      <c r="J231" s="43" t="s">
        <v>223</v>
      </c>
      <c r="K231" s="112">
        <v>2890000</v>
      </c>
      <c r="L231" s="112">
        <v>2890000</v>
      </c>
      <c r="M231" s="119">
        <f t="shared" si="16"/>
        <v>1</v>
      </c>
    </row>
    <row r="232" spans="1:13" ht="40.5" hidden="1" customHeight="1" x14ac:dyDescent="0.25">
      <c r="A232" s="4"/>
      <c r="B232" s="35" t="s">
        <v>237</v>
      </c>
      <c r="C232" s="54">
        <v>502</v>
      </c>
      <c r="D232" s="52" t="s">
        <v>57</v>
      </c>
      <c r="E232" s="52" t="s">
        <v>227</v>
      </c>
      <c r="F232" s="52" t="s">
        <v>22</v>
      </c>
      <c r="G232" s="52" t="s">
        <v>23</v>
      </c>
      <c r="H232" s="52" t="s">
        <v>22</v>
      </c>
      <c r="I232" s="52" t="s">
        <v>24</v>
      </c>
      <c r="J232" s="52" t="s">
        <v>23</v>
      </c>
      <c r="K232" s="115">
        <f t="shared" ref="K232:L234" si="17">K233</f>
        <v>0</v>
      </c>
      <c r="L232" s="115">
        <f t="shared" si="17"/>
        <v>0</v>
      </c>
      <c r="M232" s="119"/>
    </row>
    <row r="233" spans="1:13" ht="56.25" hidden="1" customHeight="1" x14ac:dyDescent="0.25">
      <c r="A233" s="4"/>
      <c r="B233" s="35" t="s">
        <v>230</v>
      </c>
      <c r="C233" s="44">
        <v>502</v>
      </c>
      <c r="D233" s="52" t="s">
        <v>57</v>
      </c>
      <c r="E233" s="52" t="s">
        <v>227</v>
      </c>
      <c r="F233" s="52" t="s">
        <v>30</v>
      </c>
      <c r="G233" s="52" t="s">
        <v>23</v>
      </c>
      <c r="H233" s="52" t="s">
        <v>22</v>
      </c>
      <c r="I233" s="52" t="s">
        <v>24</v>
      </c>
      <c r="J233" s="52" t="s">
        <v>223</v>
      </c>
      <c r="K233" s="115">
        <f t="shared" si="17"/>
        <v>0</v>
      </c>
      <c r="L233" s="115">
        <f t="shared" si="17"/>
        <v>0</v>
      </c>
      <c r="M233" s="119" t="e">
        <f t="shared" si="16"/>
        <v>#DIV/0!</v>
      </c>
    </row>
    <row r="234" spans="1:13" ht="27.75" hidden="1" customHeight="1" x14ac:dyDescent="0.25">
      <c r="A234" s="4"/>
      <c r="B234" s="35" t="s">
        <v>229</v>
      </c>
      <c r="C234" s="44">
        <v>502</v>
      </c>
      <c r="D234" s="52" t="s">
        <v>57</v>
      </c>
      <c r="E234" s="52" t="s">
        <v>227</v>
      </c>
      <c r="F234" s="52" t="s">
        <v>30</v>
      </c>
      <c r="G234" s="52" t="s">
        <v>33</v>
      </c>
      <c r="H234" s="52" t="s">
        <v>22</v>
      </c>
      <c r="I234" s="52" t="s">
        <v>24</v>
      </c>
      <c r="J234" s="52" t="s">
        <v>223</v>
      </c>
      <c r="K234" s="115">
        <f t="shared" si="17"/>
        <v>0</v>
      </c>
      <c r="L234" s="115">
        <f t="shared" si="17"/>
        <v>0</v>
      </c>
      <c r="M234" s="119" t="e">
        <f t="shared" si="16"/>
        <v>#DIV/0!</v>
      </c>
    </row>
    <row r="235" spans="1:13" ht="32.25" hidden="1" customHeight="1" x14ac:dyDescent="0.25">
      <c r="A235" s="4"/>
      <c r="B235" s="35" t="s">
        <v>228</v>
      </c>
      <c r="C235" s="44">
        <v>502</v>
      </c>
      <c r="D235" s="43" t="s">
        <v>57</v>
      </c>
      <c r="E235" s="43" t="s">
        <v>227</v>
      </c>
      <c r="F235" s="43" t="s">
        <v>30</v>
      </c>
      <c r="G235" s="43" t="s">
        <v>33</v>
      </c>
      <c r="H235" s="43" t="s">
        <v>30</v>
      </c>
      <c r="I235" s="43" t="s">
        <v>24</v>
      </c>
      <c r="J235" s="43" t="s">
        <v>223</v>
      </c>
      <c r="K235" s="115">
        <v>0</v>
      </c>
      <c r="L235" s="115"/>
      <c r="M235" s="119" t="e">
        <f t="shared" si="16"/>
        <v>#DIV/0!</v>
      </c>
    </row>
    <row r="236" spans="1:13" ht="32.25" hidden="1" customHeight="1" x14ac:dyDescent="0.25">
      <c r="A236" s="4"/>
      <c r="B236" s="35" t="s">
        <v>236</v>
      </c>
      <c r="C236" s="54">
        <v>502</v>
      </c>
      <c r="D236" s="52" t="s">
        <v>57</v>
      </c>
      <c r="E236" s="52" t="s">
        <v>231</v>
      </c>
      <c r="F236" s="52" t="s">
        <v>22</v>
      </c>
      <c r="G236" s="52" t="s">
        <v>23</v>
      </c>
      <c r="H236" s="52" t="s">
        <v>22</v>
      </c>
      <c r="I236" s="52" t="s">
        <v>24</v>
      </c>
      <c r="J236" s="52" t="s">
        <v>23</v>
      </c>
      <c r="K236" s="115">
        <f>K237</f>
        <v>0</v>
      </c>
      <c r="L236" s="115">
        <f>L237</f>
        <v>0</v>
      </c>
      <c r="M236" s="119" t="e">
        <f t="shared" si="16"/>
        <v>#DIV/0!</v>
      </c>
    </row>
    <row r="237" spans="1:13" ht="45.75" hidden="1" customHeight="1" x14ac:dyDescent="0.25">
      <c r="A237" s="4"/>
      <c r="B237" s="35" t="s">
        <v>235</v>
      </c>
      <c r="C237" s="54">
        <v>502</v>
      </c>
      <c r="D237" s="52" t="s">
        <v>57</v>
      </c>
      <c r="E237" s="52" t="s">
        <v>231</v>
      </c>
      <c r="F237" s="52" t="s">
        <v>22</v>
      </c>
      <c r="G237" s="52" t="s">
        <v>23</v>
      </c>
      <c r="H237" s="52" t="s">
        <v>30</v>
      </c>
      <c r="I237" s="52" t="s">
        <v>24</v>
      </c>
      <c r="J237" s="52" t="s">
        <v>223</v>
      </c>
      <c r="K237" s="115">
        <f>K238</f>
        <v>0</v>
      </c>
      <c r="L237" s="115">
        <f>L239</f>
        <v>0</v>
      </c>
      <c r="M237" s="119" t="e">
        <f t="shared" si="16"/>
        <v>#DIV/0!</v>
      </c>
    </row>
    <row r="238" spans="1:13" ht="42" hidden="1" customHeight="1" x14ac:dyDescent="0.25">
      <c r="A238" s="4"/>
      <c r="B238" s="35" t="s">
        <v>234</v>
      </c>
      <c r="C238" s="54">
        <v>502</v>
      </c>
      <c r="D238" s="52" t="s">
        <v>57</v>
      </c>
      <c r="E238" s="52" t="s">
        <v>231</v>
      </c>
      <c r="F238" s="52" t="s">
        <v>110</v>
      </c>
      <c r="G238" s="52" t="s">
        <v>172</v>
      </c>
      <c r="H238" s="52" t="s">
        <v>30</v>
      </c>
      <c r="I238" s="52" t="s">
        <v>24</v>
      </c>
      <c r="J238" s="52" t="s">
        <v>223</v>
      </c>
      <c r="K238" s="115">
        <v>0</v>
      </c>
      <c r="L238" s="115">
        <v>0</v>
      </c>
      <c r="M238" s="119" t="e">
        <f t="shared" si="16"/>
        <v>#DIV/0!</v>
      </c>
    </row>
    <row r="239" spans="1:13" ht="33.75" hidden="1" customHeight="1" x14ac:dyDescent="0.25">
      <c r="A239" s="4"/>
      <c r="B239" s="35" t="s">
        <v>233</v>
      </c>
      <c r="C239" s="54">
        <v>502</v>
      </c>
      <c r="D239" s="52" t="s">
        <v>57</v>
      </c>
      <c r="E239" s="52" t="s">
        <v>231</v>
      </c>
      <c r="F239" s="52" t="s">
        <v>232</v>
      </c>
      <c r="G239" s="52" t="s">
        <v>35</v>
      </c>
      <c r="H239" s="52" t="s">
        <v>30</v>
      </c>
      <c r="I239" s="52" t="s">
        <v>24</v>
      </c>
      <c r="J239" s="52" t="s">
        <v>223</v>
      </c>
      <c r="K239" s="115">
        <v>0</v>
      </c>
      <c r="L239" s="115"/>
      <c r="M239" s="119" t="e">
        <f t="shared" si="16"/>
        <v>#DIV/0!</v>
      </c>
    </row>
    <row r="240" spans="1:13" ht="30" customHeight="1" x14ac:dyDescent="0.25">
      <c r="A240" s="68">
        <v>6</v>
      </c>
      <c r="B240" s="69" t="s">
        <v>301</v>
      </c>
      <c r="C240" s="68">
        <v>503</v>
      </c>
      <c r="D240" s="65"/>
      <c r="E240" s="65"/>
      <c r="F240" s="65"/>
      <c r="G240" s="65"/>
      <c r="H240" s="65"/>
      <c r="I240" s="65"/>
      <c r="J240" s="65"/>
      <c r="K240" s="117">
        <f>K249+K241</f>
        <v>65698800.339999996</v>
      </c>
      <c r="L240" s="117">
        <f>L249+L241</f>
        <v>65698800.339999996</v>
      </c>
      <c r="M240" s="118">
        <f t="shared" ref="M240:M259" si="18">L240/K240</f>
        <v>1</v>
      </c>
    </row>
    <row r="241" spans="1:13" s="57" customFormat="1" ht="19.5" customHeight="1" x14ac:dyDescent="0.25">
      <c r="A241" s="54"/>
      <c r="B241" s="51" t="s">
        <v>119</v>
      </c>
      <c r="C241" s="54">
        <v>503</v>
      </c>
      <c r="D241" s="52" t="s">
        <v>45</v>
      </c>
      <c r="E241" s="52" t="s">
        <v>22</v>
      </c>
      <c r="F241" s="52" t="s">
        <v>22</v>
      </c>
      <c r="G241" s="52" t="s">
        <v>23</v>
      </c>
      <c r="H241" s="52" t="s">
        <v>22</v>
      </c>
      <c r="I241" s="52" t="s">
        <v>24</v>
      </c>
      <c r="J241" s="52" t="s">
        <v>23</v>
      </c>
      <c r="K241" s="115">
        <f>K246</f>
        <v>8917.6200000000008</v>
      </c>
      <c r="L241" s="115">
        <f>L246</f>
        <v>8917.6200000000008</v>
      </c>
      <c r="M241" s="119">
        <f t="shared" si="18"/>
        <v>1</v>
      </c>
    </row>
    <row r="242" spans="1:13" ht="21.75" hidden="1" customHeight="1" x14ac:dyDescent="0.25">
      <c r="A242" s="54"/>
      <c r="B242" s="20" t="s">
        <v>120</v>
      </c>
      <c r="C242" s="54">
        <v>503</v>
      </c>
      <c r="D242" s="52" t="s">
        <v>45</v>
      </c>
      <c r="E242" s="52" t="s">
        <v>59</v>
      </c>
      <c r="F242" s="52" t="s">
        <v>22</v>
      </c>
      <c r="G242" s="52" t="s">
        <v>23</v>
      </c>
      <c r="H242" s="52" t="s">
        <v>22</v>
      </c>
      <c r="I242" s="52" t="s">
        <v>24</v>
      </c>
      <c r="J242" s="52" t="s">
        <v>61</v>
      </c>
      <c r="K242" s="115">
        <f t="shared" ref="K242:L244" si="19">K243</f>
        <v>0</v>
      </c>
      <c r="L242" s="115">
        <f t="shared" si="19"/>
        <v>0</v>
      </c>
      <c r="M242" s="119" t="e">
        <f t="shared" si="18"/>
        <v>#DIV/0!</v>
      </c>
    </row>
    <row r="243" spans="1:13" ht="16.5" hidden="1" customHeight="1" x14ac:dyDescent="0.25">
      <c r="A243" s="54"/>
      <c r="B243" s="20" t="s">
        <v>85</v>
      </c>
      <c r="C243" s="54">
        <v>503</v>
      </c>
      <c r="D243" s="52" t="s">
        <v>45</v>
      </c>
      <c r="E243" s="52" t="s">
        <v>59</v>
      </c>
      <c r="F243" s="52" t="s">
        <v>40</v>
      </c>
      <c r="G243" s="52" t="s">
        <v>23</v>
      </c>
      <c r="H243" s="52" t="s">
        <v>22</v>
      </c>
      <c r="I243" s="52" t="s">
        <v>24</v>
      </c>
      <c r="J243" s="52" t="s">
        <v>61</v>
      </c>
      <c r="K243" s="115">
        <f t="shared" si="19"/>
        <v>0</v>
      </c>
      <c r="L243" s="115">
        <f t="shared" si="19"/>
        <v>0</v>
      </c>
      <c r="M243" s="119" t="e">
        <f t="shared" si="18"/>
        <v>#DIV/0!</v>
      </c>
    </row>
    <row r="244" spans="1:13" ht="21.75" hidden="1" customHeight="1" x14ac:dyDescent="0.25">
      <c r="A244" s="54"/>
      <c r="B244" s="20" t="s">
        <v>136</v>
      </c>
      <c r="C244" s="54">
        <v>503</v>
      </c>
      <c r="D244" s="52" t="s">
        <v>45</v>
      </c>
      <c r="E244" s="52" t="s">
        <v>59</v>
      </c>
      <c r="F244" s="52" t="s">
        <v>40</v>
      </c>
      <c r="G244" s="52" t="s">
        <v>137</v>
      </c>
      <c r="H244" s="52" t="s">
        <v>22</v>
      </c>
      <c r="I244" s="52" t="s">
        <v>24</v>
      </c>
      <c r="J244" s="52" t="s">
        <v>61</v>
      </c>
      <c r="K244" s="115">
        <f t="shared" si="19"/>
        <v>0</v>
      </c>
      <c r="L244" s="115">
        <f t="shared" si="19"/>
        <v>0</v>
      </c>
      <c r="M244" s="119" t="e">
        <f t="shared" si="18"/>
        <v>#DIV/0!</v>
      </c>
    </row>
    <row r="245" spans="1:13" ht="21.75" hidden="1" customHeight="1" x14ac:dyDescent="0.25">
      <c r="A245" s="54"/>
      <c r="B245" s="20" t="s">
        <v>16</v>
      </c>
      <c r="C245" s="54">
        <v>503</v>
      </c>
      <c r="D245" s="52" t="s">
        <v>45</v>
      </c>
      <c r="E245" s="52" t="s">
        <v>59</v>
      </c>
      <c r="F245" s="52" t="s">
        <v>40</v>
      </c>
      <c r="G245" s="52" t="s">
        <v>60</v>
      </c>
      <c r="H245" s="52" t="s">
        <v>30</v>
      </c>
      <c r="I245" s="52" t="s">
        <v>24</v>
      </c>
      <c r="J245" s="52" t="s">
        <v>61</v>
      </c>
      <c r="K245" s="115">
        <v>0</v>
      </c>
      <c r="L245" s="115">
        <v>0</v>
      </c>
      <c r="M245" s="119" t="e">
        <f t="shared" si="18"/>
        <v>#DIV/0!</v>
      </c>
    </row>
    <row r="246" spans="1:13" ht="29.25" customHeight="1" x14ac:dyDescent="0.25">
      <c r="A246" s="75"/>
      <c r="B246" s="81" t="s">
        <v>15</v>
      </c>
      <c r="C246" s="75">
        <v>503</v>
      </c>
      <c r="D246" s="77" t="s">
        <v>45</v>
      </c>
      <c r="E246" s="77" t="s">
        <v>59</v>
      </c>
      <c r="F246" s="77" t="s">
        <v>22</v>
      </c>
      <c r="G246" s="77" t="s">
        <v>23</v>
      </c>
      <c r="H246" s="77" t="s">
        <v>22</v>
      </c>
      <c r="I246" s="77" t="s">
        <v>24</v>
      </c>
      <c r="J246" s="77" t="s">
        <v>23</v>
      </c>
      <c r="K246" s="115">
        <f>K247</f>
        <v>8917.6200000000008</v>
      </c>
      <c r="L246" s="115">
        <f>L247</f>
        <v>8917.6200000000008</v>
      </c>
      <c r="M246" s="119">
        <f t="shared" si="18"/>
        <v>1</v>
      </c>
    </row>
    <row r="247" spans="1:13" ht="22.5" customHeight="1" x14ac:dyDescent="0.25">
      <c r="A247" s="75"/>
      <c r="B247" s="81" t="s">
        <v>85</v>
      </c>
      <c r="C247" s="75">
        <v>503</v>
      </c>
      <c r="D247" s="77" t="s">
        <v>45</v>
      </c>
      <c r="E247" s="77" t="s">
        <v>59</v>
      </c>
      <c r="F247" s="77" t="s">
        <v>40</v>
      </c>
      <c r="G247" s="77" t="s">
        <v>23</v>
      </c>
      <c r="H247" s="77" t="s">
        <v>22</v>
      </c>
      <c r="I247" s="77" t="s">
        <v>24</v>
      </c>
      <c r="J247" s="77" t="s">
        <v>61</v>
      </c>
      <c r="K247" s="115">
        <f>K248</f>
        <v>8917.6200000000008</v>
      </c>
      <c r="L247" s="115">
        <f>L248</f>
        <v>8917.6200000000008</v>
      </c>
      <c r="M247" s="119">
        <f t="shared" si="18"/>
        <v>1</v>
      </c>
    </row>
    <row r="248" spans="1:13" ht="20.25" customHeight="1" x14ac:dyDescent="0.25">
      <c r="A248" s="75"/>
      <c r="B248" s="85" t="s">
        <v>336</v>
      </c>
      <c r="C248" s="75">
        <v>503</v>
      </c>
      <c r="D248" s="77" t="s">
        <v>45</v>
      </c>
      <c r="E248" s="77" t="s">
        <v>59</v>
      </c>
      <c r="F248" s="77" t="s">
        <v>40</v>
      </c>
      <c r="G248" s="77" t="s">
        <v>60</v>
      </c>
      <c r="H248" s="77" t="s">
        <v>30</v>
      </c>
      <c r="I248" s="77" t="s">
        <v>24</v>
      </c>
      <c r="J248" s="77" t="s">
        <v>61</v>
      </c>
      <c r="K248" s="112">
        <v>8917.6200000000008</v>
      </c>
      <c r="L248" s="112">
        <v>8917.6200000000008</v>
      </c>
      <c r="M248" s="119">
        <f t="shared" si="18"/>
        <v>1</v>
      </c>
    </row>
    <row r="249" spans="1:13" ht="21.75" customHeight="1" x14ac:dyDescent="0.25">
      <c r="A249" s="4"/>
      <c r="B249" s="101" t="s">
        <v>123</v>
      </c>
      <c r="C249" s="96">
        <v>503</v>
      </c>
      <c r="D249" s="96">
        <v>2</v>
      </c>
      <c r="E249" s="96" t="s">
        <v>22</v>
      </c>
      <c r="F249" s="96" t="s">
        <v>22</v>
      </c>
      <c r="G249" s="96" t="s">
        <v>23</v>
      </c>
      <c r="H249" s="96" t="s">
        <v>22</v>
      </c>
      <c r="I249" s="96" t="s">
        <v>24</v>
      </c>
      <c r="J249" s="96" t="s">
        <v>223</v>
      </c>
      <c r="K249" s="121">
        <f>K250</f>
        <v>65689882.719999999</v>
      </c>
      <c r="L249" s="121">
        <f>L250</f>
        <v>65689882.719999999</v>
      </c>
      <c r="M249" s="122">
        <f t="shared" si="18"/>
        <v>1</v>
      </c>
    </row>
    <row r="250" spans="1:13" ht="26.25" customHeight="1" x14ac:dyDescent="0.25">
      <c r="A250" s="4"/>
      <c r="B250" s="36" t="s">
        <v>125</v>
      </c>
      <c r="C250" s="43" t="s">
        <v>56</v>
      </c>
      <c r="D250" s="43" t="s">
        <v>57</v>
      </c>
      <c r="E250" s="43" t="s">
        <v>40</v>
      </c>
      <c r="F250" s="43" t="s">
        <v>22</v>
      </c>
      <c r="G250" s="43" t="s">
        <v>23</v>
      </c>
      <c r="H250" s="43" t="s">
        <v>22</v>
      </c>
      <c r="I250" s="43" t="s">
        <v>24</v>
      </c>
      <c r="J250" s="43" t="s">
        <v>223</v>
      </c>
      <c r="K250" s="115">
        <f>K258+K251</f>
        <v>65689882.719999999</v>
      </c>
      <c r="L250" s="115">
        <f>L258+L251</f>
        <v>65689882.719999999</v>
      </c>
      <c r="M250" s="119">
        <f t="shared" si="18"/>
        <v>1</v>
      </c>
    </row>
    <row r="251" spans="1:13" ht="26.25" customHeight="1" x14ac:dyDescent="0.25">
      <c r="A251" s="4"/>
      <c r="B251" s="41" t="s">
        <v>177</v>
      </c>
      <c r="C251" s="43" t="s">
        <v>56</v>
      </c>
      <c r="D251" s="43" t="s">
        <v>57</v>
      </c>
      <c r="E251" s="43" t="s">
        <v>40</v>
      </c>
      <c r="F251" s="43" t="s">
        <v>176</v>
      </c>
      <c r="G251" s="43" t="s">
        <v>23</v>
      </c>
      <c r="H251" s="43" t="s">
        <v>22</v>
      </c>
      <c r="I251" s="43" t="s">
        <v>24</v>
      </c>
      <c r="J251" s="43" t="s">
        <v>223</v>
      </c>
      <c r="K251" s="115">
        <f>K254+K256</f>
        <v>39529374.420000002</v>
      </c>
      <c r="L251" s="115">
        <f>L254+L256</f>
        <v>39529374.420000002</v>
      </c>
      <c r="M251" s="119">
        <f t="shared" si="18"/>
        <v>1</v>
      </c>
    </row>
    <row r="252" spans="1:13" ht="33" hidden="1" customHeight="1" x14ac:dyDescent="0.25">
      <c r="A252" s="4"/>
      <c r="B252" s="35" t="s">
        <v>242</v>
      </c>
      <c r="C252" s="43" t="s">
        <v>56</v>
      </c>
      <c r="D252" s="43" t="s">
        <v>57</v>
      </c>
      <c r="E252" s="43" t="s">
        <v>40</v>
      </c>
      <c r="F252" s="43" t="s">
        <v>74</v>
      </c>
      <c r="G252" s="43" t="s">
        <v>240</v>
      </c>
      <c r="H252" s="43" t="s">
        <v>22</v>
      </c>
      <c r="I252" s="43" t="s">
        <v>24</v>
      </c>
      <c r="J252" s="43" t="s">
        <v>223</v>
      </c>
      <c r="K252" s="115">
        <f>K253</f>
        <v>0</v>
      </c>
      <c r="L252" s="115">
        <f>L253</f>
        <v>0</v>
      </c>
      <c r="M252" s="119" t="e">
        <f t="shared" si="18"/>
        <v>#DIV/0!</v>
      </c>
    </row>
    <row r="253" spans="1:13" ht="46.5" hidden="1" customHeight="1" x14ac:dyDescent="0.25">
      <c r="A253" s="4"/>
      <c r="B253" s="35" t="s">
        <v>241</v>
      </c>
      <c r="C253" s="43" t="s">
        <v>56</v>
      </c>
      <c r="D253" s="43" t="s">
        <v>57</v>
      </c>
      <c r="E253" s="43" t="s">
        <v>40</v>
      </c>
      <c r="F253" s="43" t="s">
        <v>74</v>
      </c>
      <c r="G253" s="43" t="s">
        <v>240</v>
      </c>
      <c r="H253" s="43" t="s">
        <v>30</v>
      </c>
      <c r="I253" s="43" t="s">
        <v>24</v>
      </c>
      <c r="J253" s="43" t="s">
        <v>223</v>
      </c>
      <c r="K253" s="115"/>
      <c r="L253" s="115"/>
      <c r="M253" s="119" t="e">
        <f t="shared" si="18"/>
        <v>#DIV/0!</v>
      </c>
    </row>
    <row r="254" spans="1:13" ht="21" customHeight="1" x14ac:dyDescent="0.25">
      <c r="A254" s="4"/>
      <c r="B254" s="35" t="s">
        <v>244</v>
      </c>
      <c r="C254" s="44">
        <v>530</v>
      </c>
      <c r="D254" s="43" t="s">
        <v>57</v>
      </c>
      <c r="E254" s="43" t="s">
        <v>40</v>
      </c>
      <c r="F254" s="43" t="s">
        <v>74</v>
      </c>
      <c r="G254" s="43" t="s">
        <v>175</v>
      </c>
      <c r="H254" s="43" t="s">
        <v>22</v>
      </c>
      <c r="I254" s="43" t="s">
        <v>24</v>
      </c>
      <c r="J254" s="43" t="s">
        <v>223</v>
      </c>
      <c r="K254" s="115">
        <f>K255</f>
        <v>150713.42000000001</v>
      </c>
      <c r="L254" s="115">
        <f>L255</f>
        <v>150713.42000000001</v>
      </c>
      <c r="M254" s="119">
        <f t="shared" si="18"/>
        <v>1</v>
      </c>
    </row>
    <row r="255" spans="1:13" ht="21" customHeight="1" x14ac:dyDescent="0.25">
      <c r="A255" s="4"/>
      <c r="B255" s="35" t="s">
        <v>243</v>
      </c>
      <c r="C255" s="44">
        <v>503</v>
      </c>
      <c r="D255" s="43" t="s">
        <v>57</v>
      </c>
      <c r="E255" s="43" t="s">
        <v>40</v>
      </c>
      <c r="F255" s="43" t="s">
        <v>74</v>
      </c>
      <c r="G255" s="43" t="s">
        <v>175</v>
      </c>
      <c r="H255" s="43" t="s">
        <v>30</v>
      </c>
      <c r="I255" s="43" t="s">
        <v>24</v>
      </c>
      <c r="J255" s="43" t="s">
        <v>223</v>
      </c>
      <c r="K255" s="112">
        <v>150713.42000000001</v>
      </c>
      <c r="L255" s="112">
        <v>150713.42000000001</v>
      </c>
      <c r="M255" s="119">
        <f t="shared" si="18"/>
        <v>1</v>
      </c>
    </row>
    <row r="256" spans="1:13" ht="21" customHeight="1" x14ac:dyDescent="0.25">
      <c r="A256" s="4"/>
      <c r="B256" s="35" t="s">
        <v>239</v>
      </c>
      <c r="C256" s="54">
        <v>503</v>
      </c>
      <c r="D256" s="52" t="s">
        <v>57</v>
      </c>
      <c r="E256" s="52" t="s">
        <v>40</v>
      </c>
      <c r="F256" s="52" t="s">
        <v>178</v>
      </c>
      <c r="G256" s="52" t="s">
        <v>55</v>
      </c>
      <c r="H256" s="52" t="s">
        <v>22</v>
      </c>
      <c r="I256" s="52" t="s">
        <v>24</v>
      </c>
      <c r="J256" s="52" t="s">
        <v>223</v>
      </c>
      <c r="K256" s="115">
        <f>K257</f>
        <v>39378661</v>
      </c>
      <c r="L256" s="115">
        <f>L257</f>
        <v>39378661</v>
      </c>
      <c r="M256" s="119">
        <f t="shared" si="18"/>
        <v>1</v>
      </c>
    </row>
    <row r="257" spans="1:14" ht="21" customHeight="1" x14ac:dyDescent="0.25">
      <c r="A257" s="4"/>
      <c r="B257" s="35" t="s">
        <v>238</v>
      </c>
      <c r="C257" s="54">
        <v>503</v>
      </c>
      <c r="D257" s="52" t="s">
        <v>57</v>
      </c>
      <c r="E257" s="52" t="s">
        <v>40</v>
      </c>
      <c r="F257" s="52" t="s">
        <v>178</v>
      </c>
      <c r="G257" s="52" t="s">
        <v>55</v>
      </c>
      <c r="H257" s="52" t="s">
        <v>30</v>
      </c>
      <c r="I257" s="52" t="s">
        <v>24</v>
      </c>
      <c r="J257" s="52" t="s">
        <v>223</v>
      </c>
      <c r="K257" s="112">
        <v>39378661</v>
      </c>
      <c r="L257" s="112">
        <v>39378661</v>
      </c>
      <c r="M257" s="119">
        <f t="shared" si="18"/>
        <v>1</v>
      </c>
    </row>
    <row r="258" spans="1:14" ht="18.75" customHeight="1" x14ac:dyDescent="0.25">
      <c r="A258" s="4"/>
      <c r="B258" s="36" t="s">
        <v>124</v>
      </c>
      <c r="C258" s="43" t="s">
        <v>56</v>
      </c>
      <c r="D258" s="43" t="s">
        <v>57</v>
      </c>
      <c r="E258" s="43" t="s">
        <v>40</v>
      </c>
      <c r="F258" s="43" t="s">
        <v>173</v>
      </c>
      <c r="G258" s="43" t="s">
        <v>23</v>
      </c>
      <c r="H258" s="43" t="s">
        <v>22</v>
      </c>
      <c r="I258" s="43" t="s">
        <v>24</v>
      </c>
      <c r="J258" s="43" t="s">
        <v>223</v>
      </c>
      <c r="K258" s="115">
        <f>K259</f>
        <v>26160508.300000001</v>
      </c>
      <c r="L258" s="115">
        <f>L259</f>
        <v>26160508.300000001</v>
      </c>
      <c r="M258" s="119">
        <f t="shared" si="18"/>
        <v>1</v>
      </c>
    </row>
    <row r="259" spans="1:14" ht="43.5" customHeight="1" x14ac:dyDescent="0.25">
      <c r="A259" s="4"/>
      <c r="B259" s="36" t="s">
        <v>150</v>
      </c>
      <c r="C259" s="43" t="s">
        <v>56</v>
      </c>
      <c r="D259" s="43" t="s">
        <v>57</v>
      </c>
      <c r="E259" s="43" t="s">
        <v>40</v>
      </c>
      <c r="F259" s="43" t="s">
        <v>173</v>
      </c>
      <c r="G259" s="43" t="s">
        <v>54</v>
      </c>
      <c r="H259" s="43" t="s">
        <v>22</v>
      </c>
      <c r="I259" s="43" t="s">
        <v>24</v>
      </c>
      <c r="J259" s="43" t="s">
        <v>223</v>
      </c>
      <c r="K259" s="115">
        <f>K260</f>
        <v>26160508.300000001</v>
      </c>
      <c r="L259" s="115">
        <f>L260</f>
        <v>26160508.300000001</v>
      </c>
      <c r="M259" s="119">
        <f t="shared" si="18"/>
        <v>1</v>
      </c>
    </row>
    <row r="260" spans="1:14" ht="42.75" customHeight="1" x14ac:dyDescent="0.25">
      <c r="A260" s="4"/>
      <c r="B260" s="21" t="s">
        <v>151</v>
      </c>
      <c r="C260" s="43">
        <v>503</v>
      </c>
      <c r="D260" s="43">
        <v>2</v>
      </c>
      <c r="E260" s="43" t="s">
        <v>40</v>
      </c>
      <c r="F260" s="43" t="s">
        <v>173</v>
      </c>
      <c r="G260" s="43" t="s">
        <v>54</v>
      </c>
      <c r="H260" s="43" t="s">
        <v>30</v>
      </c>
      <c r="I260" s="43" t="s">
        <v>24</v>
      </c>
      <c r="J260" s="43" t="s">
        <v>223</v>
      </c>
      <c r="K260" s="112">
        <v>26160508.300000001</v>
      </c>
      <c r="L260" s="112">
        <v>26160508.300000001</v>
      </c>
      <c r="M260" s="119">
        <f>L260/K260</f>
        <v>1</v>
      </c>
    </row>
    <row r="261" spans="1:14" s="57" customFormat="1" ht="38.25" customHeight="1" x14ac:dyDescent="0.25">
      <c r="A261" s="68">
        <v>7</v>
      </c>
      <c r="B261" s="69" t="s">
        <v>300</v>
      </c>
      <c r="C261" s="65" t="s">
        <v>58</v>
      </c>
      <c r="D261" s="65"/>
      <c r="E261" s="65"/>
      <c r="F261" s="65"/>
      <c r="G261" s="65"/>
      <c r="H261" s="65"/>
      <c r="I261" s="65"/>
      <c r="J261" s="65"/>
      <c r="K261" s="117">
        <f>K262+K270</f>
        <v>497442822.38999999</v>
      </c>
      <c r="L261" s="117">
        <f>L262+L270</f>
        <v>497154008.76999992</v>
      </c>
      <c r="M261" s="118">
        <f t="shared" ref="M261:M300" si="20">L261/K261</f>
        <v>0.99941940338265922</v>
      </c>
    </row>
    <row r="262" spans="1:14" ht="22.5" customHeight="1" x14ac:dyDescent="0.25">
      <c r="A262" s="33"/>
      <c r="B262" s="101" t="s">
        <v>119</v>
      </c>
      <c r="C262" s="96" t="s">
        <v>58</v>
      </c>
      <c r="D262" s="96" t="s">
        <v>45</v>
      </c>
      <c r="E262" s="96" t="s">
        <v>22</v>
      </c>
      <c r="F262" s="96" t="s">
        <v>22</v>
      </c>
      <c r="G262" s="96" t="s">
        <v>23</v>
      </c>
      <c r="H262" s="96" t="s">
        <v>22</v>
      </c>
      <c r="I262" s="96" t="s">
        <v>24</v>
      </c>
      <c r="J262" s="96" t="s">
        <v>23</v>
      </c>
      <c r="K262" s="121">
        <f>K263+K267</f>
        <v>245175.4</v>
      </c>
      <c r="L262" s="121">
        <f>L263+L267</f>
        <v>245175.4</v>
      </c>
      <c r="M262" s="122">
        <f t="shared" si="20"/>
        <v>1</v>
      </c>
      <c r="N262" s="104"/>
    </row>
    <row r="263" spans="1:14" ht="26.25" customHeight="1" x14ac:dyDescent="0.25">
      <c r="A263" s="34"/>
      <c r="B263" s="20" t="s">
        <v>120</v>
      </c>
      <c r="C263" s="44">
        <v>504</v>
      </c>
      <c r="D263" s="43" t="s">
        <v>45</v>
      </c>
      <c r="E263" s="43" t="s">
        <v>59</v>
      </c>
      <c r="F263" s="43" t="s">
        <v>22</v>
      </c>
      <c r="G263" s="43" t="s">
        <v>23</v>
      </c>
      <c r="H263" s="43" t="s">
        <v>22</v>
      </c>
      <c r="I263" s="43" t="s">
        <v>24</v>
      </c>
      <c r="J263" s="43" t="s">
        <v>61</v>
      </c>
      <c r="K263" s="115">
        <f t="shared" ref="K263:L268" si="21">K264</f>
        <v>25474.400000000001</v>
      </c>
      <c r="L263" s="115">
        <f t="shared" si="21"/>
        <v>25474.400000000001</v>
      </c>
      <c r="M263" s="119">
        <f t="shared" si="20"/>
        <v>1</v>
      </c>
    </row>
    <row r="264" spans="1:14" ht="21.75" customHeight="1" x14ac:dyDescent="0.25">
      <c r="A264" s="31"/>
      <c r="B264" s="20" t="s">
        <v>85</v>
      </c>
      <c r="C264" s="44">
        <v>504</v>
      </c>
      <c r="D264" s="43" t="s">
        <v>45</v>
      </c>
      <c r="E264" s="43" t="s">
        <v>59</v>
      </c>
      <c r="F264" s="43" t="s">
        <v>40</v>
      </c>
      <c r="G264" s="43" t="s">
        <v>23</v>
      </c>
      <c r="H264" s="43" t="s">
        <v>22</v>
      </c>
      <c r="I264" s="43" t="s">
        <v>24</v>
      </c>
      <c r="J264" s="43" t="s">
        <v>61</v>
      </c>
      <c r="K264" s="115">
        <f t="shared" si="21"/>
        <v>25474.400000000001</v>
      </c>
      <c r="L264" s="115">
        <f t="shared" si="21"/>
        <v>25474.400000000001</v>
      </c>
      <c r="M264" s="119">
        <f t="shared" si="20"/>
        <v>1</v>
      </c>
    </row>
    <row r="265" spans="1:14" ht="21.75" customHeight="1" x14ac:dyDescent="0.25">
      <c r="A265" s="31"/>
      <c r="B265" s="20" t="s">
        <v>136</v>
      </c>
      <c r="C265" s="44">
        <v>504</v>
      </c>
      <c r="D265" s="43" t="s">
        <v>45</v>
      </c>
      <c r="E265" s="43" t="s">
        <v>59</v>
      </c>
      <c r="F265" s="43" t="s">
        <v>40</v>
      </c>
      <c r="G265" s="43" t="s">
        <v>137</v>
      </c>
      <c r="H265" s="43" t="s">
        <v>22</v>
      </c>
      <c r="I265" s="43" t="s">
        <v>24</v>
      </c>
      <c r="J265" s="43" t="s">
        <v>61</v>
      </c>
      <c r="K265" s="115">
        <f t="shared" si="21"/>
        <v>25474.400000000001</v>
      </c>
      <c r="L265" s="115">
        <f t="shared" si="21"/>
        <v>25474.400000000001</v>
      </c>
      <c r="M265" s="119">
        <f t="shared" si="20"/>
        <v>1</v>
      </c>
    </row>
    <row r="266" spans="1:14" ht="23.25" customHeight="1" x14ac:dyDescent="0.25">
      <c r="A266" s="31"/>
      <c r="B266" s="20" t="s">
        <v>16</v>
      </c>
      <c r="C266" s="44">
        <v>504</v>
      </c>
      <c r="D266" s="43" t="s">
        <v>45</v>
      </c>
      <c r="E266" s="43" t="s">
        <v>59</v>
      </c>
      <c r="F266" s="43" t="s">
        <v>40</v>
      </c>
      <c r="G266" s="43" t="s">
        <v>60</v>
      </c>
      <c r="H266" s="43" t="s">
        <v>30</v>
      </c>
      <c r="I266" s="43" t="s">
        <v>24</v>
      </c>
      <c r="J266" s="43" t="s">
        <v>61</v>
      </c>
      <c r="K266" s="112">
        <v>25474.400000000001</v>
      </c>
      <c r="L266" s="112">
        <v>25474.400000000001</v>
      </c>
      <c r="M266" s="119">
        <f t="shared" si="20"/>
        <v>1</v>
      </c>
    </row>
    <row r="267" spans="1:14" ht="23.25" customHeight="1" x14ac:dyDescent="0.25">
      <c r="A267" s="75"/>
      <c r="B267" s="20" t="s">
        <v>378</v>
      </c>
      <c r="C267" s="75">
        <v>504</v>
      </c>
      <c r="D267" s="107" t="s">
        <v>45</v>
      </c>
      <c r="E267" s="107" t="s">
        <v>191</v>
      </c>
      <c r="F267" s="107" t="s">
        <v>22</v>
      </c>
      <c r="G267" s="107" t="s">
        <v>23</v>
      </c>
      <c r="H267" s="107" t="s">
        <v>22</v>
      </c>
      <c r="I267" s="107" t="s">
        <v>24</v>
      </c>
      <c r="J267" s="107" t="s">
        <v>23</v>
      </c>
      <c r="K267" s="113">
        <f>K268</f>
        <v>219701</v>
      </c>
      <c r="L267" s="113">
        <f>L268</f>
        <v>219701</v>
      </c>
      <c r="M267" s="119"/>
    </row>
    <row r="268" spans="1:14" ht="23.25" customHeight="1" x14ac:dyDescent="0.25">
      <c r="A268" s="75"/>
      <c r="B268" s="20" t="s">
        <v>376</v>
      </c>
      <c r="C268" s="75">
        <v>504</v>
      </c>
      <c r="D268" s="107" t="s">
        <v>45</v>
      </c>
      <c r="E268" s="107" t="s">
        <v>191</v>
      </c>
      <c r="F268" s="107" t="s">
        <v>179</v>
      </c>
      <c r="G268" s="107" t="s">
        <v>23</v>
      </c>
      <c r="H268" s="107" t="s">
        <v>22</v>
      </c>
      <c r="I268" s="107" t="s">
        <v>24</v>
      </c>
      <c r="J268" s="107" t="s">
        <v>223</v>
      </c>
      <c r="K268" s="115">
        <f t="shared" si="21"/>
        <v>219701</v>
      </c>
      <c r="L268" s="115">
        <f t="shared" si="21"/>
        <v>219701</v>
      </c>
      <c r="M268" s="119">
        <f>L268/K268</f>
        <v>1</v>
      </c>
    </row>
    <row r="269" spans="1:14" ht="23.25" customHeight="1" x14ac:dyDescent="0.25">
      <c r="A269" s="75"/>
      <c r="B269" s="20" t="s">
        <v>377</v>
      </c>
      <c r="C269" s="75">
        <v>504</v>
      </c>
      <c r="D269" s="107" t="s">
        <v>45</v>
      </c>
      <c r="E269" s="107" t="s">
        <v>191</v>
      </c>
      <c r="F269" s="107" t="s">
        <v>179</v>
      </c>
      <c r="G269" s="107" t="s">
        <v>33</v>
      </c>
      <c r="H269" s="107" t="s">
        <v>30</v>
      </c>
      <c r="I269" s="107" t="s">
        <v>24</v>
      </c>
      <c r="J269" s="107" t="s">
        <v>223</v>
      </c>
      <c r="K269" s="112">
        <v>219701</v>
      </c>
      <c r="L269" s="112">
        <v>219701</v>
      </c>
      <c r="M269" s="119">
        <f>L269/K269</f>
        <v>1</v>
      </c>
    </row>
    <row r="270" spans="1:14" ht="19.5" customHeight="1" x14ac:dyDescent="0.25">
      <c r="A270" s="4"/>
      <c r="B270" s="101" t="s">
        <v>168</v>
      </c>
      <c r="C270" s="96" t="s">
        <v>58</v>
      </c>
      <c r="D270" s="96">
        <v>2</v>
      </c>
      <c r="E270" s="96" t="s">
        <v>22</v>
      </c>
      <c r="F270" s="96" t="s">
        <v>22</v>
      </c>
      <c r="G270" s="96" t="s">
        <v>23</v>
      </c>
      <c r="H270" s="96" t="s">
        <v>22</v>
      </c>
      <c r="I270" s="96" t="s">
        <v>24</v>
      </c>
      <c r="J270" s="96" t="s">
        <v>23</v>
      </c>
      <c r="K270" s="121">
        <f>K271+K297</f>
        <v>497197646.99000001</v>
      </c>
      <c r="L270" s="121">
        <f>L271+L297</f>
        <v>496908833.36999995</v>
      </c>
      <c r="M270" s="122">
        <f t="shared" si="20"/>
        <v>0.99941911708201248</v>
      </c>
    </row>
    <row r="271" spans="1:14" ht="28.5" customHeight="1" x14ac:dyDescent="0.25">
      <c r="A271" s="4"/>
      <c r="B271" s="101" t="s">
        <v>125</v>
      </c>
      <c r="C271" s="96" t="s">
        <v>58</v>
      </c>
      <c r="D271" s="96">
        <v>2</v>
      </c>
      <c r="E271" s="96" t="s">
        <v>40</v>
      </c>
      <c r="F271" s="96" t="s">
        <v>22</v>
      </c>
      <c r="G271" s="96" t="s">
        <v>23</v>
      </c>
      <c r="H271" s="96" t="s">
        <v>22</v>
      </c>
      <c r="I271" s="96" t="s">
        <v>24</v>
      </c>
      <c r="J271" s="96" t="s">
        <v>223</v>
      </c>
      <c r="K271" s="121">
        <f>K272+K283+K290</f>
        <v>497197646.99000001</v>
      </c>
      <c r="L271" s="121">
        <f>L272+L283+L290</f>
        <v>496912391.16999996</v>
      </c>
      <c r="M271" s="122">
        <f t="shared" si="20"/>
        <v>0.99942627278763896</v>
      </c>
    </row>
    <row r="272" spans="1:14" ht="25.5" x14ac:dyDescent="0.25">
      <c r="A272" s="4"/>
      <c r="B272" s="101" t="s">
        <v>146</v>
      </c>
      <c r="C272" s="96" t="s">
        <v>58</v>
      </c>
      <c r="D272" s="96">
        <v>2</v>
      </c>
      <c r="E272" s="96" t="s">
        <v>40</v>
      </c>
      <c r="F272" s="96" t="s">
        <v>176</v>
      </c>
      <c r="G272" s="96" t="s">
        <v>23</v>
      </c>
      <c r="H272" s="96" t="s">
        <v>22</v>
      </c>
      <c r="I272" s="96" t="s">
        <v>24</v>
      </c>
      <c r="J272" s="96" t="s">
        <v>223</v>
      </c>
      <c r="K272" s="121">
        <f>K281+K273+K275+K277+K279</f>
        <v>87344082.620000005</v>
      </c>
      <c r="L272" s="121">
        <f>L281+L273+L275+L277+L279</f>
        <v>87339171.719999999</v>
      </c>
      <c r="M272" s="122">
        <f t="shared" si="20"/>
        <v>0.99994377524094713</v>
      </c>
    </row>
    <row r="273" spans="1:13" ht="42.75" customHeight="1" x14ac:dyDescent="0.25">
      <c r="A273" s="4"/>
      <c r="B273" s="81" t="s">
        <v>337</v>
      </c>
      <c r="C273" s="52" t="s">
        <v>58</v>
      </c>
      <c r="D273" s="52" t="s">
        <v>57</v>
      </c>
      <c r="E273" s="52" t="s">
        <v>40</v>
      </c>
      <c r="F273" s="52" t="s">
        <v>74</v>
      </c>
      <c r="G273" s="52" t="s">
        <v>338</v>
      </c>
      <c r="H273" s="52" t="s">
        <v>22</v>
      </c>
      <c r="I273" s="52" t="s">
        <v>24</v>
      </c>
      <c r="J273" s="52" t="s">
        <v>223</v>
      </c>
      <c r="K273" s="115">
        <f>K274</f>
        <v>4347449.66</v>
      </c>
      <c r="L273" s="115">
        <f>L274</f>
        <v>4347449.66</v>
      </c>
      <c r="M273" s="119">
        <f t="shared" si="20"/>
        <v>1</v>
      </c>
    </row>
    <row r="274" spans="1:13" ht="42.75" customHeight="1" x14ac:dyDescent="0.25">
      <c r="A274" s="4"/>
      <c r="B274" s="80" t="s">
        <v>339</v>
      </c>
      <c r="C274" s="52" t="s">
        <v>58</v>
      </c>
      <c r="D274" s="52" t="s">
        <v>57</v>
      </c>
      <c r="E274" s="52" t="s">
        <v>40</v>
      </c>
      <c r="F274" s="52" t="s">
        <v>74</v>
      </c>
      <c r="G274" s="52" t="s">
        <v>338</v>
      </c>
      <c r="H274" s="52" t="s">
        <v>30</v>
      </c>
      <c r="I274" s="52" t="s">
        <v>24</v>
      </c>
      <c r="J274" s="52" t="s">
        <v>223</v>
      </c>
      <c r="K274" s="112">
        <v>4347449.66</v>
      </c>
      <c r="L274" s="112">
        <v>4347449.66</v>
      </c>
      <c r="M274" s="119">
        <f t="shared" si="20"/>
        <v>1</v>
      </c>
    </row>
    <row r="275" spans="1:13" ht="57.75" hidden="1" customHeight="1" x14ac:dyDescent="0.25">
      <c r="A275" s="4"/>
      <c r="B275" s="35" t="s">
        <v>288</v>
      </c>
      <c r="C275" s="60" t="s">
        <v>58</v>
      </c>
      <c r="D275" s="60" t="s">
        <v>57</v>
      </c>
      <c r="E275" s="60" t="s">
        <v>40</v>
      </c>
      <c r="F275" s="60" t="s">
        <v>74</v>
      </c>
      <c r="G275" s="60" t="s">
        <v>245</v>
      </c>
      <c r="H275" s="60" t="s">
        <v>22</v>
      </c>
      <c r="I275" s="60" t="s">
        <v>24</v>
      </c>
      <c r="J275" s="60" t="s">
        <v>23</v>
      </c>
      <c r="K275" s="115">
        <f>K276</f>
        <v>0</v>
      </c>
      <c r="L275" s="115">
        <f>L276</f>
        <v>0</v>
      </c>
      <c r="M275" s="119" t="e">
        <f t="shared" si="20"/>
        <v>#DIV/0!</v>
      </c>
    </row>
    <row r="276" spans="1:13" ht="55.5" hidden="1" customHeight="1" x14ac:dyDescent="0.25">
      <c r="A276" s="4"/>
      <c r="B276" s="35" t="s">
        <v>287</v>
      </c>
      <c r="C276" s="60" t="s">
        <v>58</v>
      </c>
      <c r="D276" s="60" t="s">
        <v>57</v>
      </c>
      <c r="E276" s="60" t="s">
        <v>40</v>
      </c>
      <c r="F276" s="60" t="s">
        <v>74</v>
      </c>
      <c r="G276" s="60" t="s">
        <v>245</v>
      </c>
      <c r="H276" s="60" t="s">
        <v>30</v>
      </c>
      <c r="I276" s="60" t="s">
        <v>24</v>
      </c>
      <c r="J276" s="60" t="s">
        <v>223</v>
      </c>
      <c r="K276" s="115"/>
      <c r="L276" s="115"/>
      <c r="M276" s="119" t="e">
        <f t="shared" si="20"/>
        <v>#DIV/0!</v>
      </c>
    </row>
    <row r="277" spans="1:13" ht="44.25" customHeight="1" x14ac:dyDescent="0.25">
      <c r="A277" s="4"/>
      <c r="B277" s="35" t="s">
        <v>290</v>
      </c>
      <c r="C277" s="60" t="s">
        <v>58</v>
      </c>
      <c r="D277" s="60" t="s">
        <v>57</v>
      </c>
      <c r="E277" s="60" t="s">
        <v>40</v>
      </c>
      <c r="F277" s="60" t="s">
        <v>74</v>
      </c>
      <c r="G277" s="60" t="s">
        <v>289</v>
      </c>
      <c r="H277" s="60" t="s">
        <v>22</v>
      </c>
      <c r="I277" s="60" t="s">
        <v>24</v>
      </c>
      <c r="J277" s="60" t="s">
        <v>23</v>
      </c>
      <c r="K277" s="115">
        <f>K278</f>
        <v>15148603.539999999</v>
      </c>
      <c r="L277" s="115">
        <f>L278</f>
        <v>15148603.539999999</v>
      </c>
      <c r="M277" s="119">
        <f t="shared" si="20"/>
        <v>1</v>
      </c>
    </row>
    <row r="278" spans="1:13" ht="45" customHeight="1" x14ac:dyDescent="0.25">
      <c r="A278" s="4"/>
      <c r="B278" s="35" t="s">
        <v>291</v>
      </c>
      <c r="C278" s="60" t="s">
        <v>58</v>
      </c>
      <c r="D278" s="60" t="s">
        <v>57</v>
      </c>
      <c r="E278" s="60" t="s">
        <v>40</v>
      </c>
      <c r="F278" s="60" t="s">
        <v>74</v>
      </c>
      <c r="G278" s="60" t="s">
        <v>289</v>
      </c>
      <c r="H278" s="60" t="s">
        <v>30</v>
      </c>
      <c r="I278" s="60" t="s">
        <v>24</v>
      </c>
      <c r="J278" s="60" t="s">
        <v>23</v>
      </c>
      <c r="K278" s="112">
        <v>15148603.539999999</v>
      </c>
      <c r="L278" s="112">
        <v>15148603.539999999</v>
      </c>
      <c r="M278" s="119">
        <f t="shared" si="20"/>
        <v>1</v>
      </c>
    </row>
    <row r="279" spans="1:13" ht="33" hidden="1" customHeight="1" x14ac:dyDescent="0.25">
      <c r="A279" s="4"/>
      <c r="B279" s="35" t="s">
        <v>340</v>
      </c>
      <c r="C279" s="82" t="s">
        <v>58</v>
      </c>
      <c r="D279" s="82" t="s">
        <v>57</v>
      </c>
      <c r="E279" s="82" t="s">
        <v>40</v>
      </c>
      <c r="F279" s="82" t="s">
        <v>74</v>
      </c>
      <c r="G279" s="82" t="s">
        <v>342</v>
      </c>
      <c r="H279" s="82" t="s">
        <v>22</v>
      </c>
      <c r="I279" s="82" t="s">
        <v>24</v>
      </c>
      <c r="J279" s="82" t="s">
        <v>23</v>
      </c>
      <c r="K279" s="115">
        <f>K280</f>
        <v>0</v>
      </c>
      <c r="L279" s="115">
        <f>L280</f>
        <v>0</v>
      </c>
      <c r="M279" s="119" t="e">
        <f t="shared" si="20"/>
        <v>#DIV/0!</v>
      </c>
    </row>
    <row r="280" spans="1:13" ht="27" hidden="1" customHeight="1" x14ac:dyDescent="0.25">
      <c r="A280" s="4"/>
      <c r="B280" s="35" t="s">
        <v>341</v>
      </c>
      <c r="C280" s="82" t="s">
        <v>58</v>
      </c>
      <c r="D280" s="82" t="s">
        <v>57</v>
      </c>
      <c r="E280" s="82" t="s">
        <v>40</v>
      </c>
      <c r="F280" s="82" t="s">
        <v>74</v>
      </c>
      <c r="G280" s="82" t="s">
        <v>342</v>
      </c>
      <c r="H280" s="82" t="s">
        <v>30</v>
      </c>
      <c r="I280" s="82" t="s">
        <v>24</v>
      </c>
      <c r="J280" s="82" t="s">
        <v>23</v>
      </c>
      <c r="K280" s="115">
        <v>0</v>
      </c>
      <c r="L280" s="115">
        <v>0</v>
      </c>
      <c r="M280" s="119" t="e">
        <f>L280/K280</f>
        <v>#DIV/0!</v>
      </c>
    </row>
    <row r="281" spans="1:13" ht="23.25" customHeight="1" x14ac:dyDescent="0.25">
      <c r="A281" s="4"/>
      <c r="B281" s="36" t="s">
        <v>147</v>
      </c>
      <c r="C281" s="43" t="s">
        <v>58</v>
      </c>
      <c r="D281" s="43" t="s">
        <v>57</v>
      </c>
      <c r="E281" s="43" t="s">
        <v>40</v>
      </c>
      <c r="F281" s="43" t="s">
        <v>178</v>
      </c>
      <c r="G281" s="43" t="s">
        <v>55</v>
      </c>
      <c r="H281" s="43" t="s">
        <v>22</v>
      </c>
      <c r="I281" s="43" t="s">
        <v>24</v>
      </c>
      <c r="J281" s="43" t="s">
        <v>223</v>
      </c>
      <c r="K281" s="115">
        <f>K282</f>
        <v>67848029.420000002</v>
      </c>
      <c r="L281" s="115">
        <f>L282</f>
        <v>67843118.519999996</v>
      </c>
      <c r="M281" s="119">
        <f t="shared" si="20"/>
        <v>0.99992761912111539</v>
      </c>
    </row>
    <row r="282" spans="1:13" ht="21.75" customHeight="1" x14ac:dyDescent="0.25">
      <c r="A282" s="4"/>
      <c r="B282" s="36" t="s">
        <v>18</v>
      </c>
      <c r="C282" s="43" t="s">
        <v>58</v>
      </c>
      <c r="D282" s="43" t="s">
        <v>57</v>
      </c>
      <c r="E282" s="43" t="s">
        <v>40</v>
      </c>
      <c r="F282" s="43" t="s">
        <v>178</v>
      </c>
      <c r="G282" s="43" t="s">
        <v>55</v>
      </c>
      <c r="H282" s="43" t="s">
        <v>30</v>
      </c>
      <c r="I282" s="43" t="s">
        <v>24</v>
      </c>
      <c r="J282" s="43" t="s">
        <v>223</v>
      </c>
      <c r="K282" s="112">
        <v>67848029.420000002</v>
      </c>
      <c r="L282" s="112">
        <v>67843118.519999996</v>
      </c>
      <c r="M282" s="119">
        <f t="shared" si="20"/>
        <v>0.99992761912111539</v>
      </c>
    </row>
    <row r="283" spans="1:13" ht="30" customHeight="1" x14ac:dyDescent="0.25">
      <c r="A283" s="4"/>
      <c r="B283" s="101" t="s">
        <v>148</v>
      </c>
      <c r="C283" s="95">
        <v>504</v>
      </c>
      <c r="D283" s="96">
        <v>2</v>
      </c>
      <c r="E283" s="96" t="s">
        <v>40</v>
      </c>
      <c r="F283" s="96" t="s">
        <v>126</v>
      </c>
      <c r="G283" s="96" t="s">
        <v>23</v>
      </c>
      <c r="H283" s="96" t="s">
        <v>22</v>
      </c>
      <c r="I283" s="96" t="s">
        <v>24</v>
      </c>
      <c r="J283" s="96" t="s">
        <v>223</v>
      </c>
      <c r="K283" s="121">
        <f>K284+K286+K288</f>
        <v>372366180</v>
      </c>
      <c r="L283" s="121">
        <f>L284+L286+L288</f>
        <v>372085835.07999998</v>
      </c>
      <c r="M283" s="122">
        <f t="shared" si="20"/>
        <v>0.99924712571909724</v>
      </c>
    </row>
    <row r="284" spans="1:13" ht="29.25" customHeight="1" x14ac:dyDescent="0.25">
      <c r="A284" s="4"/>
      <c r="B284" s="36" t="s">
        <v>155</v>
      </c>
      <c r="C284" s="44">
        <v>504</v>
      </c>
      <c r="D284" s="43" t="s">
        <v>57</v>
      </c>
      <c r="E284" s="43" t="s">
        <v>40</v>
      </c>
      <c r="F284" s="43" t="s">
        <v>126</v>
      </c>
      <c r="G284" s="43" t="s">
        <v>52</v>
      </c>
      <c r="H284" s="43" t="s">
        <v>22</v>
      </c>
      <c r="I284" s="43" t="s">
        <v>24</v>
      </c>
      <c r="J284" s="43" t="s">
        <v>223</v>
      </c>
      <c r="K284" s="115">
        <f>K285</f>
        <v>361293998</v>
      </c>
      <c r="L284" s="115">
        <f>L285</f>
        <v>361293998</v>
      </c>
      <c r="M284" s="119">
        <f t="shared" si="20"/>
        <v>1</v>
      </c>
    </row>
    <row r="285" spans="1:13" ht="30.75" customHeight="1" x14ac:dyDescent="0.25">
      <c r="A285" s="4"/>
      <c r="B285" s="36" t="s">
        <v>19</v>
      </c>
      <c r="C285" s="44">
        <v>504</v>
      </c>
      <c r="D285" s="43">
        <v>2</v>
      </c>
      <c r="E285" s="43" t="s">
        <v>40</v>
      </c>
      <c r="F285" s="43" t="s">
        <v>126</v>
      </c>
      <c r="G285" s="43" t="s">
        <v>52</v>
      </c>
      <c r="H285" s="43" t="s">
        <v>30</v>
      </c>
      <c r="I285" s="43" t="s">
        <v>24</v>
      </c>
      <c r="J285" s="43" t="s">
        <v>223</v>
      </c>
      <c r="K285" s="112">
        <v>361293998</v>
      </c>
      <c r="L285" s="112">
        <v>361293998</v>
      </c>
      <c r="M285" s="119">
        <f t="shared" si="20"/>
        <v>1</v>
      </c>
    </row>
    <row r="286" spans="1:13" ht="30.75" customHeight="1" x14ac:dyDescent="0.25">
      <c r="A286" s="24"/>
      <c r="B286" s="25" t="s">
        <v>153</v>
      </c>
      <c r="C286" s="26" t="s">
        <v>58</v>
      </c>
      <c r="D286" s="26" t="s">
        <v>57</v>
      </c>
      <c r="E286" s="26" t="s">
        <v>40</v>
      </c>
      <c r="F286" s="26" t="s">
        <v>126</v>
      </c>
      <c r="G286" s="26" t="s">
        <v>62</v>
      </c>
      <c r="H286" s="26" t="s">
        <v>22</v>
      </c>
      <c r="I286" s="26" t="s">
        <v>24</v>
      </c>
      <c r="J286" s="26" t="s">
        <v>223</v>
      </c>
      <c r="K286" s="126">
        <f>K287</f>
        <v>10245242</v>
      </c>
      <c r="L286" s="126">
        <f>L287</f>
        <v>9964897.0800000001</v>
      </c>
      <c r="M286" s="119">
        <f t="shared" si="20"/>
        <v>0.97263657412875171</v>
      </c>
    </row>
    <row r="287" spans="1:13" ht="50.25" customHeight="1" x14ac:dyDescent="0.25">
      <c r="A287" s="24"/>
      <c r="B287" s="25" t="s">
        <v>152</v>
      </c>
      <c r="C287" s="26" t="s">
        <v>58</v>
      </c>
      <c r="D287" s="26" t="s">
        <v>57</v>
      </c>
      <c r="E287" s="26" t="s">
        <v>40</v>
      </c>
      <c r="F287" s="26" t="s">
        <v>126</v>
      </c>
      <c r="G287" s="26" t="s">
        <v>62</v>
      </c>
      <c r="H287" s="26" t="s">
        <v>30</v>
      </c>
      <c r="I287" s="26" t="s">
        <v>24</v>
      </c>
      <c r="J287" s="26" t="s">
        <v>223</v>
      </c>
      <c r="K287" s="112">
        <v>10245242</v>
      </c>
      <c r="L287" s="112">
        <v>9964897.0800000001</v>
      </c>
      <c r="M287" s="119">
        <f t="shared" si="20"/>
        <v>0.97263657412875171</v>
      </c>
    </row>
    <row r="288" spans="1:13" ht="45.75" customHeight="1" x14ac:dyDescent="0.25">
      <c r="A288" s="24"/>
      <c r="B288" s="25" t="s">
        <v>154</v>
      </c>
      <c r="C288" s="26" t="s">
        <v>58</v>
      </c>
      <c r="D288" s="26" t="s">
        <v>57</v>
      </c>
      <c r="E288" s="26" t="s">
        <v>40</v>
      </c>
      <c r="F288" s="26" t="s">
        <v>126</v>
      </c>
      <c r="G288" s="26" t="s">
        <v>64</v>
      </c>
      <c r="H288" s="26" t="s">
        <v>22</v>
      </c>
      <c r="I288" s="26" t="s">
        <v>24</v>
      </c>
      <c r="J288" s="26" t="s">
        <v>223</v>
      </c>
      <c r="K288" s="126">
        <f>K289</f>
        <v>826940</v>
      </c>
      <c r="L288" s="126">
        <f>L289</f>
        <v>826940</v>
      </c>
      <c r="M288" s="119">
        <f t="shared" si="20"/>
        <v>1</v>
      </c>
    </row>
    <row r="289" spans="1:13" ht="42" customHeight="1" x14ac:dyDescent="0.25">
      <c r="A289" s="11"/>
      <c r="B289" s="36" t="s">
        <v>63</v>
      </c>
      <c r="C289" s="45" t="s">
        <v>58</v>
      </c>
      <c r="D289" s="45" t="s">
        <v>57</v>
      </c>
      <c r="E289" s="45" t="s">
        <v>40</v>
      </c>
      <c r="F289" s="45" t="s">
        <v>126</v>
      </c>
      <c r="G289" s="45" t="s">
        <v>64</v>
      </c>
      <c r="H289" s="45" t="s">
        <v>30</v>
      </c>
      <c r="I289" s="45" t="s">
        <v>24</v>
      </c>
      <c r="J289" s="45" t="s">
        <v>223</v>
      </c>
      <c r="K289" s="112">
        <v>826940</v>
      </c>
      <c r="L289" s="112">
        <v>826940</v>
      </c>
      <c r="M289" s="119">
        <f t="shared" si="20"/>
        <v>1</v>
      </c>
    </row>
    <row r="290" spans="1:13" ht="42" customHeight="1" x14ac:dyDescent="0.25">
      <c r="A290" s="11"/>
      <c r="B290" s="101" t="s">
        <v>124</v>
      </c>
      <c r="C290" s="95">
        <v>504</v>
      </c>
      <c r="D290" s="96" t="s">
        <v>57</v>
      </c>
      <c r="E290" s="96" t="s">
        <v>40</v>
      </c>
      <c r="F290" s="96" t="s">
        <v>173</v>
      </c>
      <c r="G290" s="96" t="s">
        <v>23</v>
      </c>
      <c r="H290" s="96" t="s">
        <v>22</v>
      </c>
      <c r="I290" s="96" t="s">
        <v>24</v>
      </c>
      <c r="J290" s="96" t="s">
        <v>23</v>
      </c>
      <c r="K290" s="127">
        <f>K293+K295+K291</f>
        <v>37487384.369999997</v>
      </c>
      <c r="L290" s="127">
        <f>L293+L295+L291</f>
        <v>37487384.369999997</v>
      </c>
      <c r="M290" s="122">
        <f t="shared" si="20"/>
        <v>1</v>
      </c>
    </row>
    <row r="291" spans="1:13" ht="112.5" customHeight="1" x14ac:dyDescent="0.25">
      <c r="A291" s="11"/>
      <c r="B291" s="59" t="s">
        <v>379</v>
      </c>
      <c r="C291" s="75">
        <v>504</v>
      </c>
      <c r="D291" s="107" t="s">
        <v>57</v>
      </c>
      <c r="E291" s="107" t="s">
        <v>40</v>
      </c>
      <c r="F291" s="107" t="s">
        <v>292</v>
      </c>
      <c r="G291" s="107" t="s">
        <v>29</v>
      </c>
      <c r="H291" s="107" t="s">
        <v>22</v>
      </c>
      <c r="I291" s="107" t="s">
        <v>24</v>
      </c>
      <c r="J291" s="107" t="s">
        <v>23</v>
      </c>
      <c r="K291" s="115">
        <f>K292</f>
        <v>381234.48</v>
      </c>
      <c r="L291" s="115">
        <f>L292</f>
        <v>381234.48</v>
      </c>
      <c r="M291" s="119">
        <f>L291/K291</f>
        <v>1</v>
      </c>
    </row>
    <row r="292" spans="1:13" ht="112.5" customHeight="1" x14ac:dyDescent="0.25">
      <c r="A292" s="11"/>
      <c r="B292" s="59" t="s">
        <v>380</v>
      </c>
      <c r="C292" s="75">
        <v>504</v>
      </c>
      <c r="D292" s="107" t="s">
        <v>57</v>
      </c>
      <c r="E292" s="107" t="s">
        <v>40</v>
      </c>
      <c r="F292" s="107" t="s">
        <v>292</v>
      </c>
      <c r="G292" s="107" t="s">
        <v>29</v>
      </c>
      <c r="H292" s="107" t="s">
        <v>30</v>
      </c>
      <c r="I292" s="107" t="s">
        <v>24</v>
      </c>
      <c r="J292" s="107" t="s">
        <v>23</v>
      </c>
      <c r="K292" s="112">
        <v>381234.48</v>
      </c>
      <c r="L292" s="112">
        <v>381234.48</v>
      </c>
      <c r="M292" s="119">
        <f>L292/K292</f>
        <v>1</v>
      </c>
    </row>
    <row r="293" spans="1:13" ht="50.25" customHeight="1" x14ac:dyDescent="0.25">
      <c r="A293" s="4"/>
      <c r="B293" s="35" t="s">
        <v>294</v>
      </c>
      <c r="C293" s="44">
        <v>504</v>
      </c>
      <c r="D293" s="43" t="s">
        <v>57</v>
      </c>
      <c r="E293" s="52" t="s">
        <v>40</v>
      </c>
      <c r="F293" s="52" t="s">
        <v>292</v>
      </c>
      <c r="G293" s="52" t="s">
        <v>293</v>
      </c>
      <c r="H293" s="52" t="s">
        <v>22</v>
      </c>
      <c r="I293" s="43" t="s">
        <v>24</v>
      </c>
      <c r="J293" s="43" t="s">
        <v>23</v>
      </c>
      <c r="K293" s="115">
        <f>K294</f>
        <v>31925601</v>
      </c>
      <c r="L293" s="115">
        <f>L294</f>
        <v>31925601</v>
      </c>
      <c r="M293" s="119">
        <f t="shared" si="20"/>
        <v>1</v>
      </c>
    </row>
    <row r="294" spans="1:13" ht="43.5" customHeight="1" x14ac:dyDescent="0.25">
      <c r="A294" s="4"/>
      <c r="B294" s="35" t="s">
        <v>295</v>
      </c>
      <c r="C294" s="44">
        <v>504</v>
      </c>
      <c r="D294" s="43" t="s">
        <v>57</v>
      </c>
      <c r="E294" s="43" t="s">
        <v>40</v>
      </c>
      <c r="F294" s="43" t="s">
        <v>292</v>
      </c>
      <c r="G294" s="43" t="s">
        <v>293</v>
      </c>
      <c r="H294" s="43" t="s">
        <v>30</v>
      </c>
      <c r="I294" s="43" t="s">
        <v>24</v>
      </c>
      <c r="J294" s="43" t="s">
        <v>23</v>
      </c>
      <c r="K294" s="112">
        <v>31925601</v>
      </c>
      <c r="L294" s="112">
        <v>31925601</v>
      </c>
      <c r="M294" s="119">
        <f t="shared" si="20"/>
        <v>1</v>
      </c>
    </row>
    <row r="295" spans="1:13" ht="43.5" customHeight="1" x14ac:dyDescent="0.25">
      <c r="A295" s="4"/>
      <c r="B295" s="35" t="s">
        <v>159</v>
      </c>
      <c r="C295" s="75">
        <v>504</v>
      </c>
      <c r="D295" s="91" t="s">
        <v>57</v>
      </c>
      <c r="E295" s="91" t="s">
        <v>40</v>
      </c>
      <c r="F295" s="91" t="s">
        <v>174</v>
      </c>
      <c r="G295" s="91" t="s">
        <v>55</v>
      </c>
      <c r="H295" s="91" t="s">
        <v>22</v>
      </c>
      <c r="I295" s="91" t="s">
        <v>24</v>
      </c>
      <c r="J295" s="91" t="s">
        <v>23</v>
      </c>
      <c r="K295" s="115">
        <f>K296</f>
        <v>5180548.8899999997</v>
      </c>
      <c r="L295" s="115">
        <f>L296</f>
        <v>5180548.8899999997</v>
      </c>
      <c r="M295" s="119">
        <f>L295/K295</f>
        <v>1</v>
      </c>
    </row>
    <row r="296" spans="1:13" ht="43.5" customHeight="1" x14ac:dyDescent="0.25">
      <c r="A296" s="4"/>
      <c r="B296" s="35" t="s">
        <v>169</v>
      </c>
      <c r="C296" s="75">
        <v>504</v>
      </c>
      <c r="D296" s="91" t="s">
        <v>57</v>
      </c>
      <c r="E296" s="91" t="s">
        <v>40</v>
      </c>
      <c r="F296" s="91" t="s">
        <v>174</v>
      </c>
      <c r="G296" s="91" t="s">
        <v>55</v>
      </c>
      <c r="H296" s="91" t="s">
        <v>30</v>
      </c>
      <c r="I296" s="91" t="s">
        <v>24</v>
      </c>
      <c r="J296" s="91" t="s">
        <v>23</v>
      </c>
      <c r="K296" s="112">
        <v>5180548.8899999997</v>
      </c>
      <c r="L296" s="112">
        <v>5180548.8899999997</v>
      </c>
      <c r="M296" s="119">
        <f>L296/K296</f>
        <v>1</v>
      </c>
    </row>
    <row r="297" spans="1:13" ht="32.25" customHeight="1" x14ac:dyDescent="0.25">
      <c r="A297" s="4"/>
      <c r="B297" s="35" t="s">
        <v>236</v>
      </c>
      <c r="C297" s="75">
        <v>504</v>
      </c>
      <c r="D297" s="82" t="s">
        <v>57</v>
      </c>
      <c r="E297" s="82" t="s">
        <v>231</v>
      </c>
      <c r="F297" s="82" t="s">
        <v>22</v>
      </c>
      <c r="G297" s="82" t="s">
        <v>23</v>
      </c>
      <c r="H297" s="82" t="s">
        <v>22</v>
      </c>
      <c r="I297" s="82" t="s">
        <v>24</v>
      </c>
      <c r="J297" s="82" t="s">
        <v>23</v>
      </c>
      <c r="K297" s="115">
        <f>K298</f>
        <v>0</v>
      </c>
      <c r="L297" s="115">
        <f>L298</f>
        <v>-3557.8</v>
      </c>
      <c r="M297" s="119" t="e">
        <f t="shared" si="20"/>
        <v>#DIV/0!</v>
      </c>
    </row>
    <row r="298" spans="1:13" ht="37.5" customHeight="1" x14ac:dyDescent="0.25">
      <c r="A298" s="4"/>
      <c r="B298" s="35" t="s">
        <v>343</v>
      </c>
      <c r="C298" s="75">
        <v>504</v>
      </c>
      <c r="D298" s="82" t="s">
        <v>57</v>
      </c>
      <c r="E298" s="82" t="s">
        <v>231</v>
      </c>
      <c r="F298" s="82" t="s">
        <v>22</v>
      </c>
      <c r="G298" s="82" t="s">
        <v>23</v>
      </c>
      <c r="H298" s="82" t="s">
        <v>30</v>
      </c>
      <c r="I298" s="82" t="s">
        <v>24</v>
      </c>
      <c r="J298" s="82" t="s">
        <v>223</v>
      </c>
      <c r="K298" s="115">
        <f>K300+K299</f>
        <v>0</v>
      </c>
      <c r="L298" s="115">
        <f>L300+L299</f>
        <v>-3557.8</v>
      </c>
      <c r="M298" s="119" t="e">
        <f t="shared" si="20"/>
        <v>#DIV/0!</v>
      </c>
    </row>
    <row r="299" spans="1:13" ht="63.75" customHeight="1" x14ac:dyDescent="0.25">
      <c r="A299" s="4"/>
      <c r="B299" s="35" t="s">
        <v>381</v>
      </c>
      <c r="C299" s="75">
        <v>504</v>
      </c>
      <c r="D299" s="107" t="s">
        <v>57</v>
      </c>
      <c r="E299" s="107" t="s">
        <v>231</v>
      </c>
      <c r="F299" s="107" t="s">
        <v>74</v>
      </c>
      <c r="G299" s="107" t="s">
        <v>338</v>
      </c>
      <c r="H299" s="107" t="s">
        <v>30</v>
      </c>
      <c r="I299" s="107" t="s">
        <v>24</v>
      </c>
      <c r="J299" s="107" t="s">
        <v>223</v>
      </c>
      <c r="K299" s="115">
        <v>0</v>
      </c>
      <c r="L299" s="115">
        <v>-0.05</v>
      </c>
      <c r="M299" s="119" t="e">
        <f>L299/K299</f>
        <v>#DIV/0!</v>
      </c>
    </row>
    <row r="300" spans="1:13" ht="42" customHeight="1" x14ac:dyDescent="0.25">
      <c r="A300" s="4"/>
      <c r="B300" s="35" t="s">
        <v>348</v>
      </c>
      <c r="C300" s="75">
        <v>504</v>
      </c>
      <c r="D300" s="82" t="s">
        <v>57</v>
      </c>
      <c r="E300" s="82" t="s">
        <v>231</v>
      </c>
      <c r="F300" s="82" t="s">
        <v>232</v>
      </c>
      <c r="G300" s="82" t="s">
        <v>35</v>
      </c>
      <c r="H300" s="82" t="s">
        <v>30</v>
      </c>
      <c r="I300" s="82" t="s">
        <v>24</v>
      </c>
      <c r="J300" s="82" t="s">
        <v>223</v>
      </c>
      <c r="K300" s="115">
        <v>0</v>
      </c>
      <c r="L300" s="112">
        <v>-3557.75</v>
      </c>
      <c r="M300" s="119" t="e">
        <f t="shared" si="20"/>
        <v>#DIV/0!</v>
      </c>
    </row>
    <row r="301" spans="1:13" ht="33.75" customHeight="1" x14ac:dyDescent="0.25">
      <c r="A301" s="71">
        <v>8</v>
      </c>
      <c r="B301" s="69" t="s">
        <v>299</v>
      </c>
      <c r="C301" s="72" t="s">
        <v>65</v>
      </c>
      <c r="D301" s="72"/>
      <c r="E301" s="72"/>
      <c r="F301" s="72"/>
      <c r="G301" s="72"/>
      <c r="H301" s="72"/>
      <c r="I301" s="72"/>
      <c r="J301" s="72"/>
      <c r="K301" s="128">
        <f>K307+K302</f>
        <v>151789416.83000001</v>
      </c>
      <c r="L301" s="128">
        <f>L307+L302</f>
        <v>151789416.83000001</v>
      </c>
      <c r="M301" s="118">
        <f t="shared" ref="M301:M334" si="22">L301/K301</f>
        <v>1</v>
      </c>
    </row>
    <row r="302" spans="1:13" ht="22.5" hidden="1" customHeight="1" x14ac:dyDescent="0.25">
      <c r="A302" s="4"/>
      <c r="B302" s="78" t="s">
        <v>119</v>
      </c>
      <c r="C302" s="3" t="s">
        <v>58</v>
      </c>
      <c r="D302" s="3" t="s">
        <v>45</v>
      </c>
      <c r="E302" s="3" t="s">
        <v>22</v>
      </c>
      <c r="F302" s="3" t="s">
        <v>22</v>
      </c>
      <c r="G302" s="3" t="s">
        <v>23</v>
      </c>
      <c r="H302" s="3" t="s">
        <v>22</v>
      </c>
      <c r="I302" s="3" t="s">
        <v>24</v>
      </c>
      <c r="J302" s="3" t="s">
        <v>23</v>
      </c>
      <c r="K302" s="125">
        <f t="shared" ref="K302:L304" si="23">K303</f>
        <v>0</v>
      </c>
      <c r="L302" s="125">
        <f t="shared" si="23"/>
        <v>0</v>
      </c>
      <c r="M302" s="129" t="e">
        <f t="shared" si="22"/>
        <v>#DIV/0!</v>
      </c>
    </row>
    <row r="303" spans="1:13" ht="26.25" hidden="1" customHeight="1" x14ac:dyDescent="0.25">
      <c r="A303" s="4"/>
      <c r="B303" s="86" t="s">
        <v>121</v>
      </c>
      <c r="C303" s="4">
        <v>504</v>
      </c>
      <c r="D303" s="3" t="s">
        <v>45</v>
      </c>
      <c r="E303" s="3" t="s">
        <v>139</v>
      </c>
      <c r="F303" s="3" t="s">
        <v>22</v>
      </c>
      <c r="G303" s="3" t="s">
        <v>23</v>
      </c>
      <c r="H303" s="3" t="s">
        <v>22</v>
      </c>
      <c r="I303" s="3" t="s">
        <v>24</v>
      </c>
      <c r="J303" s="3" t="s">
        <v>23</v>
      </c>
      <c r="K303" s="125">
        <f t="shared" si="23"/>
        <v>0</v>
      </c>
      <c r="L303" s="125">
        <f t="shared" si="23"/>
        <v>0</v>
      </c>
      <c r="M303" s="129" t="e">
        <f t="shared" si="22"/>
        <v>#DIV/0!</v>
      </c>
    </row>
    <row r="304" spans="1:13" ht="64.5" hidden="1" customHeight="1" x14ac:dyDescent="0.25">
      <c r="A304" s="4"/>
      <c r="B304" s="86" t="s">
        <v>138</v>
      </c>
      <c r="C304" s="4">
        <v>504</v>
      </c>
      <c r="D304" s="3" t="s">
        <v>45</v>
      </c>
      <c r="E304" s="3" t="s">
        <v>139</v>
      </c>
      <c r="F304" s="3" t="s">
        <v>40</v>
      </c>
      <c r="G304" s="3" t="s">
        <v>23</v>
      </c>
      <c r="H304" s="3" t="s">
        <v>22</v>
      </c>
      <c r="I304" s="3" t="s">
        <v>24</v>
      </c>
      <c r="J304" s="3" t="s">
        <v>23</v>
      </c>
      <c r="K304" s="125">
        <f t="shared" si="23"/>
        <v>0</v>
      </c>
      <c r="L304" s="125">
        <f t="shared" si="23"/>
        <v>0</v>
      </c>
      <c r="M304" s="129" t="e">
        <f t="shared" si="22"/>
        <v>#DIV/0!</v>
      </c>
    </row>
    <row r="305" spans="1:13" ht="60.75" hidden="1" customHeight="1" x14ac:dyDescent="0.25">
      <c r="A305" s="4"/>
      <c r="B305" s="86" t="s">
        <v>344</v>
      </c>
      <c r="C305" s="4">
        <v>504</v>
      </c>
      <c r="D305" s="3" t="s">
        <v>45</v>
      </c>
      <c r="E305" s="3" t="s">
        <v>139</v>
      </c>
      <c r="F305" s="3" t="s">
        <v>40</v>
      </c>
      <c r="G305" s="3" t="s">
        <v>345</v>
      </c>
      <c r="H305" s="3" t="s">
        <v>30</v>
      </c>
      <c r="I305" s="3" t="s">
        <v>24</v>
      </c>
      <c r="J305" s="3" t="s">
        <v>324</v>
      </c>
      <c r="K305" s="125"/>
      <c r="L305" s="125"/>
      <c r="M305" s="129" t="e">
        <f t="shared" si="22"/>
        <v>#DIV/0!</v>
      </c>
    </row>
    <row r="306" spans="1:13" s="89" customFormat="1" ht="23.25" hidden="1" customHeight="1" x14ac:dyDescent="0.25">
      <c r="A306" s="87"/>
      <c r="B306" s="90" t="s">
        <v>16</v>
      </c>
      <c r="C306" s="87">
        <v>504</v>
      </c>
      <c r="D306" s="88" t="s">
        <v>45</v>
      </c>
      <c r="E306" s="88" t="s">
        <v>59</v>
      </c>
      <c r="F306" s="88" t="s">
        <v>40</v>
      </c>
      <c r="G306" s="88" t="s">
        <v>60</v>
      </c>
      <c r="H306" s="88" t="s">
        <v>30</v>
      </c>
      <c r="I306" s="88" t="s">
        <v>24</v>
      </c>
      <c r="J306" s="88" t="s">
        <v>61</v>
      </c>
      <c r="K306" s="130">
        <v>582.26</v>
      </c>
      <c r="L306" s="130">
        <v>582.26</v>
      </c>
      <c r="M306" s="131">
        <f t="shared" si="22"/>
        <v>1</v>
      </c>
    </row>
    <row r="307" spans="1:13" ht="18" customHeight="1" x14ac:dyDescent="0.25">
      <c r="A307" s="32"/>
      <c r="B307" s="36" t="s">
        <v>123</v>
      </c>
      <c r="C307" s="45" t="s">
        <v>65</v>
      </c>
      <c r="D307" s="45" t="s">
        <v>57</v>
      </c>
      <c r="E307" s="45" t="s">
        <v>22</v>
      </c>
      <c r="F307" s="45" t="s">
        <v>22</v>
      </c>
      <c r="G307" s="45" t="s">
        <v>23</v>
      </c>
      <c r="H307" s="45" t="s">
        <v>22</v>
      </c>
      <c r="I307" s="45" t="s">
        <v>24</v>
      </c>
      <c r="J307" s="45" t="s">
        <v>23</v>
      </c>
      <c r="K307" s="132">
        <f>K308+K332</f>
        <v>151789416.83000001</v>
      </c>
      <c r="L307" s="132">
        <f>L308+L332</f>
        <v>151789416.83000001</v>
      </c>
      <c r="M307" s="119">
        <f t="shared" si="22"/>
        <v>1</v>
      </c>
    </row>
    <row r="308" spans="1:13" ht="27.75" customHeight="1" x14ac:dyDescent="0.25">
      <c r="A308" s="32"/>
      <c r="B308" s="36" t="s">
        <v>125</v>
      </c>
      <c r="C308" s="45" t="s">
        <v>65</v>
      </c>
      <c r="D308" s="45" t="s">
        <v>57</v>
      </c>
      <c r="E308" s="45" t="s">
        <v>40</v>
      </c>
      <c r="F308" s="45" t="s">
        <v>22</v>
      </c>
      <c r="G308" s="45" t="s">
        <v>23</v>
      </c>
      <c r="H308" s="45" t="s">
        <v>22</v>
      </c>
      <c r="I308" s="45" t="s">
        <v>24</v>
      </c>
      <c r="J308" s="45" t="s">
        <v>23</v>
      </c>
      <c r="K308" s="132">
        <f>K309+K319+K322</f>
        <v>151789416.83000001</v>
      </c>
      <c r="L308" s="132">
        <f>L309+L319+L322</f>
        <v>151789416.83000001</v>
      </c>
      <c r="M308" s="119">
        <f t="shared" si="22"/>
        <v>1</v>
      </c>
    </row>
    <row r="309" spans="1:13" ht="31.5" customHeight="1" x14ac:dyDescent="0.25">
      <c r="A309" s="32"/>
      <c r="B309" s="101" t="s">
        <v>156</v>
      </c>
      <c r="C309" s="105" t="s">
        <v>65</v>
      </c>
      <c r="D309" s="105" t="s">
        <v>57</v>
      </c>
      <c r="E309" s="105" t="s">
        <v>40</v>
      </c>
      <c r="F309" s="105" t="s">
        <v>128</v>
      </c>
      <c r="G309" s="105" t="s">
        <v>23</v>
      </c>
      <c r="H309" s="105" t="s">
        <v>22</v>
      </c>
      <c r="I309" s="105" t="s">
        <v>24</v>
      </c>
      <c r="J309" s="105" t="s">
        <v>223</v>
      </c>
      <c r="K309" s="127">
        <f>K310+K315+K317</f>
        <v>104648174.47</v>
      </c>
      <c r="L309" s="127">
        <f>L310+L315+L317</f>
        <v>104648174.47</v>
      </c>
      <c r="M309" s="122">
        <f t="shared" si="22"/>
        <v>1</v>
      </c>
    </row>
    <row r="310" spans="1:13" ht="19.5" customHeight="1" x14ac:dyDescent="0.25">
      <c r="A310" s="32"/>
      <c r="B310" s="36" t="s">
        <v>157</v>
      </c>
      <c r="C310" s="45" t="s">
        <v>65</v>
      </c>
      <c r="D310" s="45" t="s">
        <v>57</v>
      </c>
      <c r="E310" s="45" t="s">
        <v>40</v>
      </c>
      <c r="F310" s="45" t="s">
        <v>179</v>
      </c>
      <c r="G310" s="45" t="s">
        <v>67</v>
      </c>
      <c r="H310" s="45" t="s">
        <v>22</v>
      </c>
      <c r="I310" s="45" t="s">
        <v>24</v>
      </c>
      <c r="J310" s="45" t="s">
        <v>223</v>
      </c>
      <c r="K310" s="132">
        <f>K311</f>
        <v>62479049</v>
      </c>
      <c r="L310" s="132">
        <f>L311</f>
        <v>62479049</v>
      </c>
      <c r="M310" s="119">
        <f t="shared" si="22"/>
        <v>1</v>
      </c>
    </row>
    <row r="311" spans="1:13" s="8" customFormat="1" ht="35.25" customHeight="1" x14ac:dyDescent="0.2">
      <c r="A311" s="32"/>
      <c r="B311" s="36" t="s">
        <v>88</v>
      </c>
      <c r="C311" s="45" t="s">
        <v>65</v>
      </c>
      <c r="D311" s="45" t="s">
        <v>57</v>
      </c>
      <c r="E311" s="45" t="s">
        <v>40</v>
      </c>
      <c r="F311" s="45" t="s">
        <v>179</v>
      </c>
      <c r="G311" s="45" t="s">
        <v>67</v>
      </c>
      <c r="H311" s="45" t="s">
        <v>30</v>
      </c>
      <c r="I311" s="45" t="s">
        <v>24</v>
      </c>
      <c r="J311" s="45" t="s">
        <v>223</v>
      </c>
      <c r="K311" s="112">
        <v>62479049</v>
      </c>
      <c r="L311" s="112">
        <v>62479049</v>
      </c>
      <c r="M311" s="119">
        <f t="shared" si="22"/>
        <v>1</v>
      </c>
    </row>
    <row r="312" spans="1:13" s="8" customFormat="1" ht="25.5" hidden="1" x14ac:dyDescent="0.2">
      <c r="A312" s="32"/>
      <c r="B312" s="36" t="s">
        <v>68</v>
      </c>
      <c r="C312" s="45" t="s">
        <v>65</v>
      </c>
      <c r="D312" s="45" t="s">
        <v>57</v>
      </c>
      <c r="E312" s="45" t="s">
        <v>40</v>
      </c>
      <c r="F312" s="45" t="s">
        <v>36</v>
      </c>
      <c r="G312" s="45" t="s">
        <v>69</v>
      </c>
      <c r="H312" s="45" t="s">
        <v>30</v>
      </c>
      <c r="I312" s="45" t="s">
        <v>24</v>
      </c>
      <c r="J312" s="45"/>
      <c r="K312" s="132"/>
      <c r="L312" s="132"/>
      <c r="M312" s="119" t="e">
        <f t="shared" si="22"/>
        <v>#DIV/0!</v>
      </c>
    </row>
    <row r="313" spans="1:13" s="8" customFormat="1" ht="12.75" hidden="1" x14ac:dyDescent="0.2">
      <c r="A313" s="32"/>
      <c r="B313" s="36" t="s">
        <v>79</v>
      </c>
      <c r="C313" s="45" t="s">
        <v>65</v>
      </c>
      <c r="D313" s="45" t="s">
        <v>57</v>
      </c>
      <c r="E313" s="45" t="s">
        <v>40</v>
      </c>
      <c r="F313" s="45" t="s">
        <v>36</v>
      </c>
      <c r="G313" s="45" t="s">
        <v>55</v>
      </c>
      <c r="H313" s="45" t="s">
        <v>30</v>
      </c>
      <c r="I313" s="45" t="s">
        <v>24</v>
      </c>
      <c r="J313" s="45"/>
      <c r="K313" s="132"/>
      <c r="L313" s="132"/>
      <c r="M313" s="119" t="e">
        <f t="shared" si="22"/>
        <v>#DIV/0!</v>
      </c>
    </row>
    <row r="314" spans="1:13" s="8" customFormat="1" ht="0.75" customHeight="1" x14ac:dyDescent="0.2">
      <c r="A314" s="32"/>
      <c r="B314" s="36" t="s">
        <v>18</v>
      </c>
      <c r="C314" s="45" t="s">
        <v>65</v>
      </c>
      <c r="D314" s="45" t="s">
        <v>57</v>
      </c>
      <c r="E314" s="45" t="s">
        <v>40</v>
      </c>
      <c r="F314" s="45" t="s">
        <v>40</v>
      </c>
      <c r="G314" s="45" t="s">
        <v>55</v>
      </c>
      <c r="H314" s="45" t="s">
        <v>30</v>
      </c>
      <c r="I314" s="45" t="s">
        <v>24</v>
      </c>
      <c r="J314" s="45"/>
      <c r="K314" s="132"/>
      <c r="L314" s="132"/>
      <c r="M314" s="119" t="e">
        <f t="shared" si="22"/>
        <v>#DIV/0!</v>
      </c>
    </row>
    <row r="315" spans="1:13" s="8" customFormat="1" ht="21.75" customHeight="1" x14ac:dyDescent="0.2">
      <c r="A315" s="32"/>
      <c r="B315" s="36" t="s">
        <v>158</v>
      </c>
      <c r="C315" s="45" t="s">
        <v>65</v>
      </c>
      <c r="D315" s="45" t="s">
        <v>57</v>
      </c>
      <c r="E315" s="45" t="s">
        <v>40</v>
      </c>
      <c r="F315" s="45" t="s">
        <v>179</v>
      </c>
      <c r="G315" s="45" t="s">
        <v>180</v>
      </c>
      <c r="H315" s="45" t="s">
        <v>22</v>
      </c>
      <c r="I315" s="45" t="s">
        <v>24</v>
      </c>
      <c r="J315" s="53" t="s">
        <v>223</v>
      </c>
      <c r="K315" s="132">
        <f>K316</f>
        <v>9571330</v>
      </c>
      <c r="L315" s="132">
        <f>L316</f>
        <v>9571330</v>
      </c>
      <c r="M315" s="119">
        <f t="shared" si="22"/>
        <v>1</v>
      </c>
    </row>
    <row r="316" spans="1:13" s="8" customFormat="1" ht="30" customHeight="1" x14ac:dyDescent="0.2">
      <c r="A316" s="32"/>
      <c r="B316" s="36" t="s">
        <v>89</v>
      </c>
      <c r="C316" s="45" t="s">
        <v>65</v>
      </c>
      <c r="D316" s="45" t="s">
        <v>57</v>
      </c>
      <c r="E316" s="45" t="s">
        <v>40</v>
      </c>
      <c r="F316" s="45" t="s">
        <v>179</v>
      </c>
      <c r="G316" s="45" t="s">
        <v>180</v>
      </c>
      <c r="H316" s="45" t="s">
        <v>30</v>
      </c>
      <c r="I316" s="45" t="s">
        <v>24</v>
      </c>
      <c r="J316" s="53" t="s">
        <v>223</v>
      </c>
      <c r="K316" s="112">
        <v>9571330</v>
      </c>
      <c r="L316" s="112">
        <v>9571330</v>
      </c>
      <c r="M316" s="119">
        <f t="shared" si="22"/>
        <v>1</v>
      </c>
    </row>
    <row r="317" spans="1:13" s="8" customFormat="1" ht="30" customHeight="1" x14ac:dyDescent="0.2">
      <c r="A317" s="32"/>
      <c r="B317" s="59" t="s">
        <v>347</v>
      </c>
      <c r="C317" s="84" t="s">
        <v>65</v>
      </c>
      <c r="D317" s="84" t="s">
        <v>57</v>
      </c>
      <c r="E317" s="84" t="s">
        <v>40</v>
      </c>
      <c r="F317" s="84" t="s">
        <v>231</v>
      </c>
      <c r="G317" s="84" t="s">
        <v>55</v>
      </c>
      <c r="H317" s="84" t="s">
        <v>22</v>
      </c>
      <c r="I317" s="84" t="s">
        <v>24</v>
      </c>
      <c r="J317" s="84" t="s">
        <v>223</v>
      </c>
      <c r="K317" s="132">
        <f>K318</f>
        <v>32597795.469999999</v>
      </c>
      <c r="L317" s="132">
        <f>L318</f>
        <v>32597795.469999999</v>
      </c>
      <c r="M317" s="119">
        <f>L317/K317</f>
        <v>1</v>
      </c>
    </row>
    <row r="318" spans="1:13" s="8" customFormat="1" ht="30" customHeight="1" x14ac:dyDescent="0.2">
      <c r="A318" s="32"/>
      <c r="B318" s="59" t="s">
        <v>79</v>
      </c>
      <c r="C318" s="84" t="s">
        <v>65</v>
      </c>
      <c r="D318" s="84" t="s">
        <v>57</v>
      </c>
      <c r="E318" s="84" t="s">
        <v>40</v>
      </c>
      <c r="F318" s="84" t="s">
        <v>231</v>
      </c>
      <c r="G318" s="84" t="s">
        <v>55</v>
      </c>
      <c r="H318" s="84" t="s">
        <v>30</v>
      </c>
      <c r="I318" s="84" t="s">
        <v>24</v>
      </c>
      <c r="J318" s="84" t="s">
        <v>223</v>
      </c>
      <c r="K318" s="112">
        <v>32597795.469999999</v>
      </c>
      <c r="L318" s="112">
        <v>32597795.469999999</v>
      </c>
      <c r="M318" s="119">
        <f>L318/K318</f>
        <v>1</v>
      </c>
    </row>
    <row r="319" spans="1:13" s="8" customFormat="1" ht="24" customHeight="1" x14ac:dyDescent="0.2">
      <c r="A319" s="32"/>
      <c r="B319" s="101" t="s">
        <v>148</v>
      </c>
      <c r="C319" s="95">
        <v>505</v>
      </c>
      <c r="D319" s="96">
        <v>2</v>
      </c>
      <c r="E319" s="96" t="s">
        <v>40</v>
      </c>
      <c r="F319" s="96" t="s">
        <v>126</v>
      </c>
      <c r="G319" s="96" t="s">
        <v>23</v>
      </c>
      <c r="H319" s="96" t="s">
        <v>22</v>
      </c>
      <c r="I319" s="96" t="s">
        <v>24</v>
      </c>
      <c r="J319" s="105" t="s">
        <v>223</v>
      </c>
      <c r="K319" s="127">
        <f>K320</f>
        <v>43155196</v>
      </c>
      <c r="L319" s="127">
        <f>L320</f>
        <v>43155196</v>
      </c>
      <c r="M319" s="122">
        <f t="shared" si="22"/>
        <v>1</v>
      </c>
    </row>
    <row r="320" spans="1:13" s="8" customFormat="1" ht="24" customHeight="1" x14ac:dyDescent="0.2">
      <c r="A320" s="32"/>
      <c r="B320" s="36" t="s">
        <v>155</v>
      </c>
      <c r="C320" s="44">
        <v>505</v>
      </c>
      <c r="D320" s="43" t="s">
        <v>57</v>
      </c>
      <c r="E320" s="43" t="s">
        <v>40</v>
      </c>
      <c r="F320" s="43" t="s">
        <v>126</v>
      </c>
      <c r="G320" s="43" t="s">
        <v>52</v>
      </c>
      <c r="H320" s="43" t="s">
        <v>22</v>
      </c>
      <c r="I320" s="43" t="s">
        <v>24</v>
      </c>
      <c r="J320" s="53" t="s">
        <v>223</v>
      </c>
      <c r="K320" s="132">
        <f>K321</f>
        <v>43155196</v>
      </c>
      <c r="L320" s="132">
        <f>L321</f>
        <v>43155196</v>
      </c>
      <c r="M320" s="119">
        <f t="shared" si="22"/>
        <v>1</v>
      </c>
    </row>
    <row r="321" spans="1:13" s="8" customFormat="1" ht="30" customHeight="1" x14ac:dyDescent="0.2">
      <c r="A321" s="32"/>
      <c r="B321" s="36" t="s">
        <v>70</v>
      </c>
      <c r="C321" s="45" t="s">
        <v>65</v>
      </c>
      <c r="D321" s="45" t="s">
        <v>57</v>
      </c>
      <c r="E321" s="45" t="s">
        <v>40</v>
      </c>
      <c r="F321" s="45" t="s">
        <v>126</v>
      </c>
      <c r="G321" s="45" t="s">
        <v>52</v>
      </c>
      <c r="H321" s="45" t="s">
        <v>30</v>
      </c>
      <c r="I321" s="45" t="s">
        <v>24</v>
      </c>
      <c r="J321" s="53" t="s">
        <v>223</v>
      </c>
      <c r="K321" s="112">
        <v>43155196</v>
      </c>
      <c r="L321" s="112">
        <v>43155196</v>
      </c>
      <c r="M321" s="119">
        <f t="shared" si="22"/>
        <v>1</v>
      </c>
    </row>
    <row r="322" spans="1:13" s="8" customFormat="1" ht="18.75" customHeight="1" x14ac:dyDescent="0.2">
      <c r="A322" s="32"/>
      <c r="B322" s="36" t="s">
        <v>124</v>
      </c>
      <c r="C322" s="45" t="s">
        <v>65</v>
      </c>
      <c r="D322" s="45" t="s">
        <v>57</v>
      </c>
      <c r="E322" s="45" t="s">
        <v>40</v>
      </c>
      <c r="F322" s="45" t="s">
        <v>173</v>
      </c>
      <c r="G322" s="45" t="s">
        <v>23</v>
      </c>
      <c r="H322" s="45" t="s">
        <v>22</v>
      </c>
      <c r="I322" s="45" t="s">
        <v>24</v>
      </c>
      <c r="J322" s="53" t="s">
        <v>223</v>
      </c>
      <c r="K322" s="132">
        <f>K323+K325</f>
        <v>3986046.36</v>
      </c>
      <c r="L322" s="132">
        <f>L323+L325</f>
        <v>3986046.36</v>
      </c>
      <c r="M322" s="119">
        <f t="shared" si="22"/>
        <v>1</v>
      </c>
    </row>
    <row r="323" spans="1:13" s="8" customFormat="1" ht="42.75" customHeight="1" x14ac:dyDescent="0.2">
      <c r="A323" s="32"/>
      <c r="B323" s="36" t="s">
        <v>150</v>
      </c>
      <c r="C323" s="45" t="s">
        <v>65</v>
      </c>
      <c r="D323" s="45" t="s">
        <v>57</v>
      </c>
      <c r="E323" s="45" t="s">
        <v>40</v>
      </c>
      <c r="F323" s="45" t="s">
        <v>173</v>
      </c>
      <c r="G323" s="45" t="s">
        <v>54</v>
      </c>
      <c r="H323" s="45" t="s">
        <v>22</v>
      </c>
      <c r="I323" s="45" t="s">
        <v>24</v>
      </c>
      <c r="J323" s="53" t="s">
        <v>223</v>
      </c>
      <c r="K323" s="132">
        <f>K324</f>
        <v>3986046.36</v>
      </c>
      <c r="L323" s="132">
        <f>L324</f>
        <v>3986046.36</v>
      </c>
      <c r="M323" s="119">
        <f t="shared" si="22"/>
        <v>1</v>
      </c>
    </row>
    <row r="324" spans="1:13" s="8" customFormat="1" ht="38.25" customHeight="1" x14ac:dyDescent="0.2">
      <c r="A324" s="32"/>
      <c r="B324" s="21" t="s">
        <v>20</v>
      </c>
      <c r="C324" s="45" t="s">
        <v>65</v>
      </c>
      <c r="D324" s="45" t="s">
        <v>57</v>
      </c>
      <c r="E324" s="45" t="s">
        <v>40</v>
      </c>
      <c r="F324" s="45" t="s">
        <v>173</v>
      </c>
      <c r="G324" s="45" t="s">
        <v>54</v>
      </c>
      <c r="H324" s="45" t="s">
        <v>30</v>
      </c>
      <c r="I324" s="45" t="s">
        <v>24</v>
      </c>
      <c r="J324" s="53" t="s">
        <v>223</v>
      </c>
      <c r="K324" s="112">
        <v>3986046.36</v>
      </c>
      <c r="L324" s="112">
        <v>3986046.36</v>
      </c>
      <c r="M324" s="119">
        <f t="shared" si="22"/>
        <v>1</v>
      </c>
    </row>
    <row r="325" spans="1:13" s="8" customFormat="1" ht="38.25" hidden="1" customHeight="1" x14ac:dyDescent="0.2">
      <c r="A325" s="32"/>
      <c r="B325" s="21" t="s">
        <v>297</v>
      </c>
      <c r="C325" s="61" t="s">
        <v>65</v>
      </c>
      <c r="D325" s="61" t="s">
        <v>57</v>
      </c>
      <c r="E325" s="61" t="s">
        <v>40</v>
      </c>
      <c r="F325" s="61" t="s">
        <v>174</v>
      </c>
      <c r="G325" s="61" t="s">
        <v>23</v>
      </c>
      <c r="H325" s="61" t="s">
        <v>22</v>
      </c>
      <c r="I325" s="61" t="s">
        <v>24</v>
      </c>
      <c r="J325" s="61" t="s">
        <v>23</v>
      </c>
      <c r="K325" s="132">
        <f>K330+K328</f>
        <v>0</v>
      </c>
      <c r="L325" s="132">
        <f>L330+L328</f>
        <v>0</v>
      </c>
      <c r="M325" s="119" t="e">
        <f t="shared" si="22"/>
        <v>#DIV/0!</v>
      </c>
    </row>
    <row r="326" spans="1:13" s="8" customFormat="1" ht="38.25" hidden="1" customHeight="1" x14ac:dyDescent="0.2">
      <c r="A326" s="32"/>
      <c r="B326" s="21" t="s">
        <v>296</v>
      </c>
      <c r="C326" s="61" t="s">
        <v>65</v>
      </c>
      <c r="D326" s="61" t="s">
        <v>57</v>
      </c>
      <c r="E326" s="61" t="s">
        <v>40</v>
      </c>
      <c r="F326" s="61" t="s">
        <v>174</v>
      </c>
      <c r="G326" s="61" t="s">
        <v>36</v>
      </c>
      <c r="H326" s="61" t="s">
        <v>22</v>
      </c>
      <c r="I326" s="61" t="s">
        <v>24</v>
      </c>
      <c r="J326" s="61" t="s">
        <v>23</v>
      </c>
      <c r="K326" s="132">
        <f>K327</f>
        <v>0</v>
      </c>
      <c r="L326" s="132">
        <f>L327</f>
        <v>0</v>
      </c>
      <c r="M326" s="119" t="e">
        <f t="shared" si="22"/>
        <v>#DIV/0!</v>
      </c>
    </row>
    <row r="327" spans="1:13" s="8" customFormat="1" ht="38.25" hidden="1" customHeight="1" x14ac:dyDescent="0.2">
      <c r="A327" s="32"/>
      <c r="B327" s="21" t="s">
        <v>298</v>
      </c>
      <c r="C327" s="61" t="s">
        <v>65</v>
      </c>
      <c r="D327" s="61" t="s">
        <v>57</v>
      </c>
      <c r="E327" s="61" t="s">
        <v>40</v>
      </c>
      <c r="F327" s="61" t="s">
        <v>174</v>
      </c>
      <c r="G327" s="61" t="s">
        <v>67</v>
      </c>
      <c r="H327" s="61" t="s">
        <v>30</v>
      </c>
      <c r="I327" s="61" t="s">
        <v>24</v>
      </c>
      <c r="J327" s="61" t="s">
        <v>23</v>
      </c>
      <c r="K327" s="132">
        <v>0</v>
      </c>
      <c r="L327" s="115">
        <v>0</v>
      </c>
      <c r="M327" s="119" t="e">
        <f t="shared" si="22"/>
        <v>#DIV/0!</v>
      </c>
    </row>
    <row r="328" spans="1:13" s="8" customFormat="1" ht="38.25" hidden="1" customHeight="1" x14ac:dyDescent="0.2">
      <c r="A328" s="32"/>
      <c r="B328" s="21" t="s">
        <v>346</v>
      </c>
      <c r="C328" s="84" t="s">
        <v>65</v>
      </c>
      <c r="D328" s="84" t="s">
        <v>57</v>
      </c>
      <c r="E328" s="84" t="s">
        <v>40</v>
      </c>
      <c r="F328" s="84" t="s">
        <v>174</v>
      </c>
      <c r="G328" s="84" t="s">
        <v>67</v>
      </c>
      <c r="H328" s="84" t="s">
        <v>22</v>
      </c>
      <c r="I328" s="84" t="s">
        <v>24</v>
      </c>
      <c r="J328" s="84" t="s">
        <v>23</v>
      </c>
      <c r="K328" s="132">
        <f>K329</f>
        <v>0</v>
      </c>
      <c r="L328" s="132">
        <f>L329</f>
        <v>0</v>
      </c>
      <c r="M328" s="119" t="e">
        <f>L328/K328</f>
        <v>#DIV/0!</v>
      </c>
    </row>
    <row r="329" spans="1:13" s="8" customFormat="1" ht="38.25" hidden="1" customHeight="1" x14ac:dyDescent="0.2">
      <c r="A329" s="32"/>
      <c r="B329" s="21" t="s">
        <v>298</v>
      </c>
      <c r="C329" s="84" t="s">
        <v>65</v>
      </c>
      <c r="D329" s="84" t="s">
        <v>57</v>
      </c>
      <c r="E329" s="84" t="s">
        <v>40</v>
      </c>
      <c r="F329" s="84" t="s">
        <v>174</v>
      </c>
      <c r="G329" s="84" t="s">
        <v>67</v>
      </c>
      <c r="H329" s="84" t="s">
        <v>30</v>
      </c>
      <c r="I329" s="84" t="s">
        <v>24</v>
      </c>
      <c r="J329" s="84" t="s">
        <v>23</v>
      </c>
      <c r="K329" s="132"/>
      <c r="L329" s="132"/>
      <c r="M329" s="119" t="e">
        <f>L329/K329</f>
        <v>#DIV/0!</v>
      </c>
    </row>
    <row r="330" spans="1:13" s="8" customFormat="1" ht="21" hidden="1" customHeight="1" x14ac:dyDescent="0.2">
      <c r="A330" s="32"/>
      <c r="B330" s="21" t="s">
        <v>159</v>
      </c>
      <c r="C330" s="45" t="s">
        <v>65</v>
      </c>
      <c r="D330" s="45" t="s">
        <v>57</v>
      </c>
      <c r="E330" s="45" t="s">
        <v>40</v>
      </c>
      <c r="F330" s="45" t="s">
        <v>174</v>
      </c>
      <c r="G330" s="45" t="s">
        <v>55</v>
      </c>
      <c r="H330" s="45" t="s">
        <v>22</v>
      </c>
      <c r="I330" s="45" t="s">
        <v>24</v>
      </c>
      <c r="J330" s="53" t="s">
        <v>223</v>
      </c>
      <c r="K330" s="132">
        <f>K331</f>
        <v>0</v>
      </c>
      <c r="L330" s="132">
        <f>L331</f>
        <v>0</v>
      </c>
      <c r="M330" s="119" t="e">
        <f t="shared" si="22"/>
        <v>#DIV/0!</v>
      </c>
    </row>
    <row r="331" spans="1:13" s="8" customFormat="1" ht="18.75" hidden="1" customHeight="1" x14ac:dyDescent="0.2">
      <c r="A331" s="32"/>
      <c r="B331" s="21" t="s">
        <v>87</v>
      </c>
      <c r="C331" s="45" t="s">
        <v>65</v>
      </c>
      <c r="D331" s="45" t="s">
        <v>57</v>
      </c>
      <c r="E331" s="45" t="s">
        <v>40</v>
      </c>
      <c r="F331" s="45" t="s">
        <v>174</v>
      </c>
      <c r="G331" s="45" t="s">
        <v>55</v>
      </c>
      <c r="H331" s="45" t="s">
        <v>30</v>
      </c>
      <c r="I331" s="45" t="s">
        <v>24</v>
      </c>
      <c r="J331" s="53" t="s">
        <v>223</v>
      </c>
      <c r="K331" s="132"/>
      <c r="L331" s="132"/>
      <c r="M331" s="119" t="e">
        <f t="shared" si="22"/>
        <v>#DIV/0!</v>
      </c>
    </row>
    <row r="332" spans="1:13" ht="32.25" hidden="1" customHeight="1" x14ac:dyDescent="0.25">
      <c r="A332" s="4"/>
      <c r="B332" s="35" t="s">
        <v>236</v>
      </c>
      <c r="C332" s="75">
        <v>505</v>
      </c>
      <c r="D332" s="82" t="s">
        <v>57</v>
      </c>
      <c r="E332" s="82" t="s">
        <v>231</v>
      </c>
      <c r="F332" s="82" t="s">
        <v>22</v>
      </c>
      <c r="G332" s="82" t="s">
        <v>23</v>
      </c>
      <c r="H332" s="82" t="s">
        <v>22</v>
      </c>
      <c r="I332" s="82" t="s">
        <v>24</v>
      </c>
      <c r="J332" s="82" t="s">
        <v>23</v>
      </c>
      <c r="K332" s="115">
        <f>K333</f>
        <v>0</v>
      </c>
      <c r="L332" s="115">
        <f>L333</f>
        <v>0</v>
      </c>
      <c r="M332" s="119" t="e">
        <f t="shared" si="22"/>
        <v>#DIV/0!</v>
      </c>
    </row>
    <row r="333" spans="1:13" ht="37.5" hidden="1" customHeight="1" x14ac:dyDescent="0.25">
      <c r="A333" s="4"/>
      <c r="B333" s="35" t="s">
        <v>343</v>
      </c>
      <c r="C333" s="75">
        <v>505</v>
      </c>
      <c r="D333" s="82" t="s">
        <v>57</v>
      </c>
      <c r="E333" s="82" t="s">
        <v>231</v>
      </c>
      <c r="F333" s="82" t="s">
        <v>22</v>
      </c>
      <c r="G333" s="82" t="s">
        <v>23</v>
      </c>
      <c r="H333" s="82" t="s">
        <v>30</v>
      </c>
      <c r="I333" s="82" t="s">
        <v>24</v>
      </c>
      <c r="J333" s="82" t="s">
        <v>223</v>
      </c>
      <c r="K333" s="115">
        <f>K334</f>
        <v>0</v>
      </c>
      <c r="L333" s="115">
        <f>L334</f>
        <v>0</v>
      </c>
      <c r="M333" s="119" t="e">
        <f t="shared" si="22"/>
        <v>#DIV/0!</v>
      </c>
    </row>
    <row r="334" spans="1:13" ht="42" hidden="1" customHeight="1" x14ac:dyDescent="0.25">
      <c r="A334" s="4"/>
      <c r="B334" s="35" t="s">
        <v>348</v>
      </c>
      <c r="C334" s="75">
        <v>505</v>
      </c>
      <c r="D334" s="82" t="s">
        <v>57</v>
      </c>
      <c r="E334" s="82" t="s">
        <v>231</v>
      </c>
      <c r="F334" s="82" t="s">
        <v>232</v>
      </c>
      <c r="G334" s="82" t="s">
        <v>35</v>
      </c>
      <c r="H334" s="82" t="s">
        <v>30</v>
      </c>
      <c r="I334" s="82" t="s">
        <v>24</v>
      </c>
      <c r="J334" s="82" t="s">
        <v>223</v>
      </c>
      <c r="K334" s="115">
        <v>0</v>
      </c>
      <c r="L334" s="115">
        <v>0</v>
      </c>
      <c r="M334" s="119" t="e">
        <f t="shared" si="22"/>
        <v>#DIV/0!</v>
      </c>
    </row>
    <row r="335" spans="1:13" s="8" customFormat="1" ht="57.75" customHeight="1" x14ac:dyDescent="0.2">
      <c r="A335" s="71">
        <v>9</v>
      </c>
      <c r="B335" s="69" t="s">
        <v>362</v>
      </c>
      <c r="C335" s="72" t="s">
        <v>363</v>
      </c>
      <c r="D335" s="72"/>
      <c r="E335" s="72"/>
      <c r="F335" s="72"/>
      <c r="G335" s="72"/>
      <c r="H335" s="72"/>
      <c r="I335" s="72"/>
      <c r="J335" s="72"/>
      <c r="K335" s="128">
        <f>K336</f>
        <v>413025.78</v>
      </c>
      <c r="L335" s="128">
        <f>L336</f>
        <v>403794.8</v>
      </c>
      <c r="M335" s="118">
        <f t="shared" ref="M335:M356" si="24">L335/K335</f>
        <v>0.97765035393190214</v>
      </c>
    </row>
    <row r="336" spans="1:13" s="8" customFormat="1" ht="18" customHeight="1" x14ac:dyDescent="0.2">
      <c r="A336" s="11"/>
      <c r="B336" s="36" t="s">
        <v>119</v>
      </c>
      <c r="C336" s="45" t="s">
        <v>363</v>
      </c>
      <c r="D336" s="45" t="s">
        <v>45</v>
      </c>
      <c r="E336" s="45" t="s">
        <v>22</v>
      </c>
      <c r="F336" s="45" t="s">
        <v>22</v>
      </c>
      <c r="G336" s="45" t="s">
        <v>23</v>
      </c>
      <c r="H336" s="45" t="s">
        <v>22</v>
      </c>
      <c r="I336" s="45" t="s">
        <v>24</v>
      </c>
      <c r="J336" s="45" t="s">
        <v>23</v>
      </c>
      <c r="K336" s="132">
        <f>K337+K341</f>
        <v>413025.78</v>
      </c>
      <c r="L336" s="132">
        <f>L337+L341</f>
        <v>403794.8</v>
      </c>
      <c r="M336" s="119">
        <f t="shared" si="24"/>
        <v>0.97765035393190214</v>
      </c>
    </row>
    <row r="337" spans="1:13" ht="30.75" customHeight="1" x14ac:dyDescent="0.25">
      <c r="A337" s="4"/>
      <c r="B337" s="102" t="s">
        <v>109</v>
      </c>
      <c r="C337" s="95">
        <v>610</v>
      </c>
      <c r="D337" s="96">
        <v>1</v>
      </c>
      <c r="E337" s="96">
        <v>11</v>
      </c>
      <c r="F337" s="96" t="s">
        <v>22</v>
      </c>
      <c r="G337" s="96" t="s">
        <v>23</v>
      </c>
      <c r="H337" s="96" t="s">
        <v>22</v>
      </c>
      <c r="I337" s="96" t="s">
        <v>24</v>
      </c>
      <c r="J337" s="96" t="s">
        <v>23</v>
      </c>
      <c r="K337" s="121">
        <f t="shared" ref="K337:L339" si="25">K338</f>
        <v>200000</v>
      </c>
      <c r="L337" s="121">
        <f t="shared" si="25"/>
        <v>190769.02</v>
      </c>
      <c r="M337" s="122">
        <f t="shared" si="24"/>
        <v>0.9538451</v>
      </c>
    </row>
    <row r="338" spans="1:13" ht="60" customHeight="1" x14ac:dyDescent="0.25">
      <c r="A338" s="4"/>
      <c r="B338" s="59" t="s">
        <v>129</v>
      </c>
      <c r="C338" s="75">
        <v>610</v>
      </c>
      <c r="D338" s="91" t="s">
        <v>45</v>
      </c>
      <c r="E338" s="91" t="s">
        <v>81</v>
      </c>
      <c r="F338" s="91" t="s">
        <v>30</v>
      </c>
      <c r="G338" s="91" t="s">
        <v>23</v>
      </c>
      <c r="H338" s="91" t="s">
        <v>22</v>
      </c>
      <c r="I338" s="91" t="s">
        <v>24</v>
      </c>
      <c r="J338" s="91" t="s">
        <v>82</v>
      </c>
      <c r="K338" s="115">
        <f t="shared" si="25"/>
        <v>200000</v>
      </c>
      <c r="L338" s="115">
        <f t="shared" si="25"/>
        <v>190769.02</v>
      </c>
      <c r="M338" s="119">
        <f t="shared" si="24"/>
        <v>0.9538451</v>
      </c>
    </row>
    <row r="339" spans="1:13" ht="50.25" customHeight="1" x14ac:dyDescent="0.25">
      <c r="A339" s="4"/>
      <c r="B339" s="59" t="s">
        <v>130</v>
      </c>
      <c r="C339" s="75">
        <v>610</v>
      </c>
      <c r="D339" s="91" t="s">
        <v>45</v>
      </c>
      <c r="E339" s="91" t="s">
        <v>81</v>
      </c>
      <c r="F339" s="91" t="s">
        <v>30</v>
      </c>
      <c r="G339" s="91" t="s">
        <v>35</v>
      </c>
      <c r="H339" s="91" t="s">
        <v>22</v>
      </c>
      <c r="I339" s="91" t="s">
        <v>24</v>
      </c>
      <c r="J339" s="91" t="s">
        <v>82</v>
      </c>
      <c r="K339" s="115">
        <f t="shared" si="25"/>
        <v>200000</v>
      </c>
      <c r="L339" s="115">
        <f t="shared" si="25"/>
        <v>190769.02</v>
      </c>
      <c r="M339" s="119">
        <f t="shared" si="24"/>
        <v>0.9538451</v>
      </c>
    </row>
    <row r="340" spans="1:13" ht="64.5" customHeight="1" x14ac:dyDescent="0.25">
      <c r="A340" s="4"/>
      <c r="B340" s="59" t="s">
        <v>364</v>
      </c>
      <c r="C340" s="75">
        <v>610</v>
      </c>
      <c r="D340" s="91">
        <v>1</v>
      </c>
      <c r="E340" s="91">
        <v>11</v>
      </c>
      <c r="F340" s="91" t="s">
        <v>30</v>
      </c>
      <c r="G340" s="91" t="s">
        <v>48</v>
      </c>
      <c r="H340" s="91" t="s">
        <v>59</v>
      </c>
      <c r="I340" s="91" t="s">
        <v>24</v>
      </c>
      <c r="J340" s="91">
        <v>120</v>
      </c>
      <c r="K340" s="112">
        <v>200000</v>
      </c>
      <c r="L340" s="112">
        <v>190769.02</v>
      </c>
      <c r="M340" s="119">
        <f t="shared" si="24"/>
        <v>0.9538451</v>
      </c>
    </row>
    <row r="341" spans="1:13" s="8" customFormat="1" ht="17.25" customHeight="1" x14ac:dyDescent="0.2">
      <c r="A341" s="4"/>
      <c r="B341" s="101" t="s">
        <v>121</v>
      </c>
      <c r="C341" s="95">
        <v>610</v>
      </c>
      <c r="D341" s="96">
        <v>1</v>
      </c>
      <c r="E341" s="96">
        <v>14</v>
      </c>
      <c r="F341" s="96" t="s">
        <v>22</v>
      </c>
      <c r="G341" s="96" t="s">
        <v>23</v>
      </c>
      <c r="H341" s="96" t="s">
        <v>22</v>
      </c>
      <c r="I341" s="96" t="s">
        <v>24</v>
      </c>
      <c r="J341" s="96" t="s">
        <v>23</v>
      </c>
      <c r="K341" s="123">
        <f t="shared" ref="K341:L343" si="26">K342</f>
        <v>213025.78</v>
      </c>
      <c r="L341" s="123">
        <f t="shared" si="26"/>
        <v>213025.78</v>
      </c>
      <c r="M341" s="122">
        <f t="shared" si="24"/>
        <v>1</v>
      </c>
    </row>
    <row r="342" spans="1:13" ht="28.5" customHeight="1" x14ac:dyDescent="0.25">
      <c r="A342" s="4"/>
      <c r="B342" s="59" t="s">
        <v>142</v>
      </c>
      <c r="C342" s="75">
        <v>610</v>
      </c>
      <c r="D342" s="91" t="s">
        <v>45</v>
      </c>
      <c r="E342" s="91" t="s">
        <v>139</v>
      </c>
      <c r="F342" s="91" t="s">
        <v>50</v>
      </c>
      <c r="G342" s="91" t="s">
        <v>23</v>
      </c>
      <c r="H342" s="91" t="s">
        <v>22</v>
      </c>
      <c r="I342" s="91" t="s">
        <v>24</v>
      </c>
      <c r="J342" s="91" t="s">
        <v>143</v>
      </c>
      <c r="K342" s="115">
        <f t="shared" si="26"/>
        <v>213025.78</v>
      </c>
      <c r="L342" s="115">
        <f t="shared" si="26"/>
        <v>213025.78</v>
      </c>
      <c r="M342" s="119">
        <f t="shared" si="24"/>
        <v>1</v>
      </c>
    </row>
    <row r="343" spans="1:13" ht="28.5" customHeight="1" x14ac:dyDescent="0.25">
      <c r="A343" s="4"/>
      <c r="B343" s="59" t="s">
        <v>144</v>
      </c>
      <c r="C343" s="75">
        <v>610</v>
      </c>
      <c r="D343" s="91" t="s">
        <v>45</v>
      </c>
      <c r="E343" s="91" t="s">
        <v>139</v>
      </c>
      <c r="F343" s="91" t="s">
        <v>50</v>
      </c>
      <c r="G343" s="91" t="s">
        <v>35</v>
      </c>
      <c r="H343" s="91" t="s">
        <v>22</v>
      </c>
      <c r="I343" s="91" t="s">
        <v>24</v>
      </c>
      <c r="J343" s="91" t="s">
        <v>143</v>
      </c>
      <c r="K343" s="115">
        <f t="shared" si="26"/>
        <v>213025.78</v>
      </c>
      <c r="L343" s="115">
        <f t="shared" si="26"/>
        <v>213025.78</v>
      </c>
      <c r="M343" s="119">
        <f t="shared" si="24"/>
        <v>1</v>
      </c>
    </row>
    <row r="344" spans="1:13" ht="42.75" customHeight="1" x14ac:dyDescent="0.25">
      <c r="A344" s="4"/>
      <c r="B344" s="59" t="s">
        <v>171</v>
      </c>
      <c r="C344" s="75">
        <v>610</v>
      </c>
      <c r="D344" s="91">
        <v>1</v>
      </c>
      <c r="E344" s="91">
        <v>14</v>
      </c>
      <c r="F344" s="91" t="s">
        <v>50</v>
      </c>
      <c r="G344" s="91" t="s">
        <v>48</v>
      </c>
      <c r="H344" s="91" t="s">
        <v>30</v>
      </c>
      <c r="I344" s="91" t="s">
        <v>24</v>
      </c>
      <c r="J344" s="91">
        <v>430</v>
      </c>
      <c r="K344" s="112">
        <v>213025.78</v>
      </c>
      <c r="L344" s="112">
        <v>213025.78</v>
      </c>
      <c r="M344" s="119">
        <f t="shared" si="24"/>
        <v>1</v>
      </c>
    </row>
    <row r="345" spans="1:13" s="8" customFormat="1" ht="37.5" hidden="1" customHeight="1" x14ac:dyDescent="0.2">
      <c r="A345" s="11"/>
      <c r="B345" s="36" t="s">
        <v>118</v>
      </c>
      <c r="C345" s="45" t="s">
        <v>71</v>
      </c>
      <c r="D345" s="45" t="s">
        <v>45</v>
      </c>
      <c r="E345" s="45" t="s">
        <v>72</v>
      </c>
      <c r="F345" s="45" t="s">
        <v>22</v>
      </c>
      <c r="G345" s="45" t="s">
        <v>23</v>
      </c>
      <c r="H345" s="45" t="s">
        <v>22</v>
      </c>
      <c r="I345" s="45" t="s">
        <v>24</v>
      </c>
      <c r="J345" s="45" t="s">
        <v>23</v>
      </c>
      <c r="K345" s="132">
        <f>K346</f>
        <v>0</v>
      </c>
      <c r="L345" s="132">
        <f>L346</f>
        <v>0</v>
      </c>
      <c r="M345" s="119" t="e">
        <f t="shared" si="24"/>
        <v>#DIV/0!</v>
      </c>
    </row>
    <row r="346" spans="1:13" s="8" customFormat="1" ht="52.5" hidden="1" customHeight="1" x14ac:dyDescent="0.2">
      <c r="A346" s="11"/>
      <c r="B346" s="18" t="s">
        <v>272</v>
      </c>
      <c r="C346" s="60" t="s">
        <v>71</v>
      </c>
      <c r="D346" s="60" t="s">
        <v>45</v>
      </c>
      <c r="E346" s="60" t="s">
        <v>72</v>
      </c>
      <c r="F346" s="60" t="s">
        <v>128</v>
      </c>
      <c r="G346" s="60" t="s">
        <v>105</v>
      </c>
      <c r="H346" s="60" t="s">
        <v>22</v>
      </c>
      <c r="I346" s="60" t="s">
        <v>24</v>
      </c>
      <c r="J346" s="60" t="s">
        <v>23</v>
      </c>
      <c r="K346" s="132">
        <f>K347</f>
        <v>0</v>
      </c>
      <c r="L346" s="132">
        <f>L347</f>
        <v>0</v>
      </c>
      <c r="M346" s="119" t="e">
        <f t="shared" si="24"/>
        <v>#DIV/0!</v>
      </c>
    </row>
    <row r="347" spans="1:13" s="8" customFormat="1" ht="24.75" hidden="1" customHeight="1" x14ac:dyDescent="0.2">
      <c r="A347" s="11"/>
      <c r="B347" s="18" t="s">
        <v>270</v>
      </c>
      <c r="C347" s="60" t="s">
        <v>71</v>
      </c>
      <c r="D347" s="60" t="s">
        <v>45</v>
      </c>
      <c r="E347" s="60" t="s">
        <v>72</v>
      </c>
      <c r="F347" s="60" t="s">
        <v>128</v>
      </c>
      <c r="G347" s="60" t="s">
        <v>269</v>
      </c>
      <c r="H347" s="60" t="s">
        <v>22</v>
      </c>
      <c r="I347" s="60" t="s">
        <v>24</v>
      </c>
      <c r="J347" s="60" t="s">
        <v>23</v>
      </c>
      <c r="K347" s="132"/>
      <c r="L347" s="132"/>
      <c r="M347" s="119" t="e">
        <f t="shared" si="24"/>
        <v>#DIV/0!</v>
      </c>
    </row>
    <row r="348" spans="1:13" s="8" customFormat="1" ht="21" customHeight="1" x14ac:dyDescent="0.2">
      <c r="A348" s="71">
        <v>10</v>
      </c>
      <c r="B348" s="69" t="s">
        <v>303</v>
      </c>
      <c r="C348" s="72" t="s">
        <v>181</v>
      </c>
      <c r="D348" s="72"/>
      <c r="E348" s="72"/>
      <c r="F348" s="72"/>
      <c r="G348" s="72"/>
      <c r="H348" s="72"/>
      <c r="I348" s="72"/>
      <c r="J348" s="72"/>
      <c r="K348" s="128">
        <f>K350</f>
        <v>290742.45</v>
      </c>
      <c r="L348" s="128">
        <f>L350</f>
        <v>290742.45</v>
      </c>
      <c r="M348" s="118">
        <f t="shared" si="24"/>
        <v>1</v>
      </c>
    </row>
    <row r="349" spans="1:13" s="8" customFormat="1" ht="21" customHeight="1" x14ac:dyDescent="0.2">
      <c r="A349" s="11"/>
      <c r="B349" s="41" t="s">
        <v>119</v>
      </c>
      <c r="C349" s="45" t="s">
        <v>181</v>
      </c>
      <c r="D349" s="45" t="s">
        <v>45</v>
      </c>
      <c r="E349" s="45" t="s">
        <v>22</v>
      </c>
      <c r="F349" s="45" t="s">
        <v>22</v>
      </c>
      <c r="G349" s="45" t="s">
        <v>23</v>
      </c>
      <c r="H349" s="45" t="s">
        <v>22</v>
      </c>
      <c r="I349" s="45" t="s">
        <v>24</v>
      </c>
      <c r="J349" s="45" t="s">
        <v>23</v>
      </c>
      <c r="K349" s="132">
        <f>K350</f>
        <v>290742.45</v>
      </c>
      <c r="L349" s="132">
        <f>L350</f>
        <v>290742.45</v>
      </c>
      <c r="M349" s="119">
        <f t="shared" si="24"/>
        <v>1</v>
      </c>
    </row>
    <row r="350" spans="1:13" s="8" customFormat="1" ht="34.5" customHeight="1" x14ac:dyDescent="0.2">
      <c r="A350" s="11"/>
      <c r="B350" s="19" t="s">
        <v>99</v>
      </c>
      <c r="C350" s="45" t="s">
        <v>181</v>
      </c>
      <c r="D350" s="45" t="s">
        <v>45</v>
      </c>
      <c r="E350" s="45" t="s">
        <v>72</v>
      </c>
      <c r="F350" s="45" t="s">
        <v>22</v>
      </c>
      <c r="G350" s="45" t="s">
        <v>23</v>
      </c>
      <c r="H350" s="45" t="s">
        <v>22</v>
      </c>
      <c r="I350" s="45" t="s">
        <v>24</v>
      </c>
      <c r="J350" s="45" t="s">
        <v>23</v>
      </c>
      <c r="K350" s="132">
        <f>K353+K355+K351</f>
        <v>290742.45</v>
      </c>
      <c r="L350" s="132">
        <f>L353+L355+L351</f>
        <v>290742.45</v>
      </c>
      <c r="M350" s="119">
        <f t="shared" si="24"/>
        <v>1</v>
      </c>
    </row>
    <row r="351" spans="1:13" s="8" customFormat="1" ht="57" customHeight="1" x14ac:dyDescent="0.2">
      <c r="A351" s="11"/>
      <c r="B351" s="106" t="s">
        <v>365</v>
      </c>
      <c r="C351" s="93" t="s">
        <v>181</v>
      </c>
      <c r="D351" s="93" t="s">
        <v>45</v>
      </c>
      <c r="E351" s="93" t="s">
        <v>72</v>
      </c>
      <c r="F351" s="93" t="s">
        <v>36</v>
      </c>
      <c r="G351" s="93" t="s">
        <v>310</v>
      </c>
      <c r="H351" s="93" t="s">
        <v>36</v>
      </c>
      <c r="I351" s="93" t="s">
        <v>24</v>
      </c>
      <c r="J351" s="93" t="s">
        <v>47</v>
      </c>
      <c r="K351" s="132">
        <f>K352</f>
        <v>4000</v>
      </c>
      <c r="L351" s="132">
        <f>L352</f>
        <v>4000</v>
      </c>
      <c r="M351" s="132">
        <f>M352</f>
        <v>1</v>
      </c>
    </row>
    <row r="352" spans="1:13" s="8" customFormat="1" ht="66.75" customHeight="1" x14ac:dyDescent="0.2">
      <c r="A352" s="11"/>
      <c r="B352" s="106" t="s">
        <v>366</v>
      </c>
      <c r="C352" s="93" t="s">
        <v>181</v>
      </c>
      <c r="D352" s="93" t="s">
        <v>45</v>
      </c>
      <c r="E352" s="93" t="s">
        <v>72</v>
      </c>
      <c r="F352" s="93" t="s">
        <v>36</v>
      </c>
      <c r="G352" s="93" t="s">
        <v>253</v>
      </c>
      <c r="H352" s="93" t="s">
        <v>36</v>
      </c>
      <c r="I352" s="93" t="s">
        <v>24</v>
      </c>
      <c r="J352" s="93" t="s">
        <v>47</v>
      </c>
      <c r="K352" s="112">
        <v>4000</v>
      </c>
      <c r="L352" s="112">
        <v>4000</v>
      </c>
      <c r="M352" s="119">
        <f t="shared" si="24"/>
        <v>1</v>
      </c>
    </row>
    <row r="353" spans="1:15" s="8" customFormat="1" ht="56.25" hidden="1" customHeight="1" x14ac:dyDescent="0.2">
      <c r="A353" s="11"/>
      <c r="B353" s="18" t="s">
        <v>272</v>
      </c>
      <c r="C353" s="60" t="s">
        <v>181</v>
      </c>
      <c r="D353" s="60" t="s">
        <v>45</v>
      </c>
      <c r="E353" s="60" t="s">
        <v>72</v>
      </c>
      <c r="F353" s="60" t="s">
        <v>128</v>
      </c>
      <c r="G353" s="60" t="s">
        <v>105</v>
      </c>
      <c r="H353" s="60" t="s">
        <v>22</v>
      </c>
      <c r="I353" s="60" t="s">
        <v>24</v>
      </c>
      <c r="J353" s="60" t="s">
        <v>23</v>
      </c>
      <c r="K353" s="132">
        <f>K354</f>
        <v>0</v>
      </c>
      <c r="L353" s="132">
        <f>L354</f>
        <v>0</v>
      </c>
      <c r="M353" s="119" t="e">
        <f t="shared" si="24"/>
        <v>#DIV/0!</v>
      </c>
    </row>
    <row r="354" spans="1:15" s="8" customFormat="1" ht="34.5" hidden="1" customHeight="1" x14ac:dyDescent="0.2">
      <c r="A354" s="11"/>
      <c r="B354" s="18" t="s">
        <v>270</v>
      </c>
      <c r="C354" s="60" t="s">
        <v>181</v>
      </c>
      <c r="D354" s="60" t="s">
        <v>45</v>
      </c>
      <c r="E354" s="60" t="s">
        <v>72</v>
      </c>
      <c r="F354" s="60" t="s">
        <v>128</v>
      </c>
      <c r="G354" s="60" t="s">
        <v>269</v>
      </c>
      <c r="H354" s="60" t="s">
        <v>22</v>
      </c>
      <c r="I354" s="60" t="s">
        <v>24</v>
      </c>
      <c r="J354" s="60" t="s">
        <v>23</v>
      </c>
      <c r="K354" s="132"/>
      <c r="L354" s="132"/>
      <c r="M354" s="119" t="e">
        <f t="shared" si="24"/>
        <v>#DIV/0!</v>
      </c>
    </row>
    <row r="355" spans="1:15" s="8" customFormat="1" ht="75.75" customHeight="1" x14ac:dyDescent="0.2">
      <c r="A355" s="11"/>
      <c r="B355" s="18" t="s">
        <v>304</v>
      </c>
      <c r="C355" s="60" t="s">
        <v>181</v>
      </c>
      <c r="D355" s="60" t="s">
        <v>45</v>
      </c>
      <c r="E355" s="60" t="s">
        <v>72</v>
      </c>
      <c r="F355" s="60" t="s">
        <v>81</v>
      </c>
      <c r="G355" s="60" t="s">
        <v>23</v>
      </c>
      <c r="H355" s="60" t="s">
        <v>36</v>
      </c>
      <c r="I355" s="60" t="s">
        <v>24</v>
      </c>
      <c r="J355" s="60" t="s">
        <v>23</v>
      </c>
      <c r="K355" s="132">
        <f>K356</f>
        <v>286742.45</v>
      </c>
      <c r="L355" s="132">
        <f>L356</f>
        <v>286742.45</v>
      </c>
      <c r="M355" s="119">
        <f t="shared" si="24"/>
        <v>1</v>
      </c>
    </row>
    <row r="356" spans="1:15" s="8" customFormat="1" ht="78.75" customHeight="1" x14ac:dyDescent="0.2">
      <c r="A356" s="11"/>
      <c r="B356" s="18" t="s">
        <v>305</v>
      </c>
      <c r="C356" s="60" t="s">
        <v>181</v>
      </c>
      <c r="D356" s="60" t="s">
        <v>45</v>
      </c>
      <c r="E356" s="60" t="s">
        <v>72</v>
      </c>
      <c r="F356" s="60" t="s">
        <v>81</v>
      </c>
      <c r="G356" s="60" t="s">
        <v>29</v>
      </c>
      <c r="H356" s="60" t="s">
        <v>36</v>
      </c>
      <c r="I356" s="60" t="s">
        <v>24</v>
      </c>
      <c r="J356" s="60" t="s">
        <v>47</v>
      </c>
      <c r="K356" s="112">
        <v>286742.45</v>
      </c>
      <c r="L356" s="112">
        <v>286742.45</v>
      </c>
      <c r="M356" s="119">
        <f t="shared" si="24"/>
        <v>1</v>
      </c>
    </row>
    <row r="357" spans="1:15" s="8" customFormat="1" ht="26.25" customHeight="1" x14ac:dyDescent="0.2">
      <c r="A357" s="71">
        <v>13</v>
      </c>
      <c r="B357" s="73" t="s">
        <v>382</v>
      </c>
      <c r="C357" s="65" t="s">
        <v>306</v>
      </c>
      <c r="D357" s="65"/>
      <c r="E357" s="65"/>
      <c r="F357" s="65"/>
      <c r="G357" s="65"/>
      <c r="H357" s="65"/>
      <c r="I357" s="65"/>
      <c r="J357" s="65"/>
      <c r="K357" s="128">
        <f t="shared" ref="K357:L359" si="27">K358</f>
        <v>40000</v>
      </c>
      <c r="L357" s="128">
        <f t="shared" si="27"/>
        <v>40000</v>
      </c>
      <c r="M357" s="118"/>
    </row>
    <row r="358" spans="1:15" s="8" customFormat="1" ht="27" customHeight="1" x14ac:dyDescent="0.2">
      <c r="A358" s="11"/>
      <c r="B358" s="59" t="s">
        <v>119</v>
      </c>
      <c r="C358" s="61" t="s">
        <v>367</v>
      </c>
      <c r="D358" s="61" t="s">
        <v>45</v>
      </c>
      <c r="E358" s="61" t="s">
        <v>22</v>
      </c>
      <c r="F358" s="61" t="s">
        <v>22</v>
      </c>
      <c r="G358" s="61" t="s">
        <v>23</v>
      </c>
      <c r="H358" s="61" t="s">
        <v>22</v>
      </c>
      <c r="I358" s="61" t="s">
        <v>24</v>
      </c>
      <c r="J358" s="61" t="s">
        <v>23</v>
      </c>
      <c r="K358" s="133">
        <f t="shared" si="27"/>
        <v>40000</v>
      </c>
      <c r="L358" s="133">
        <f t="shared" si="27"/>
        <v>40000</v>
      </c>
      <c r="M358" s="129">
        <f>L358/K357:K358</f>
        <v>1</v>
      </c>
    </row>
    <row r="359" spans="1:15" s="8" customFormat="1" ht="47.25" customHeight="1" x14ac:dyDescent="0.2">
      <c r="A359" s="11"/>
      <c r="B359" s="19" t="s">
        <v>99</v>
      </c>
      <c r="C359" s="61" t="s">
        <v>367</v>
      </c>
      <c r="D359" s="61" t="s">
        <v>45</v>
      </c>
      <c r="E359" s="61" t="s">
        <v>72</v>
      </c>
      <c r="F359" s="61" t="s">
        <v>22</v>
      </c>
      <c r="G359" s="61" t="s">
        <v>23</v>
      </c>
      <c r="H359" s="61" t="s">
        <v>22</v>
      </c>
      <c r="I359" s="61" t="s">
        <v>24</v>
      </c>
      <c r="J359" s="61" t="s">
        <v>23</v>
      </c>
      <c r="K359" s="133">
        <f t="shared" si="27"/>
        <v>40000</v>
      </c>
      <c r="L359" s="133">
        <f t="shared" si="27"/>
        <v>40000</v>
      </c>
      <c r="M359" s="129">
        <f>L359/K358:K359</f>
        <v>1</v>
      </c>
    </row>
    <row r="360" spans="1:15" s="8" customFormat="1" ht="114.75" customHeight="1" x14ac:dyDescent="0.2">
      <c r="A360" s="11"/>
      <c r="B360" s="18" t="s">
        <v>383</v>
      </c>
      <c r="C360" s="60" t="s">
        <v>306</v>
      </c>
      <c r="D360" s="60" t="s">
        <v>45</v>
      </c>
      <c r="E360" s="60" t="s">
        <v>72</v>
      </c>
      <c r="F360" s="60" t="s">
        <v>81</v>
      </c>
      <c r="G360" s="60" t="s">
        <v>29</v>
      </c>
      <c r="H360" s="60" t="s">
        <v>36</v>
      </c>
      <c r="I360" s="60" t="s">
        <v>24</v>
      </c>
      <c r="J360" s="60" t="s">
        <v>47</v>
      </c>
      <c r="K360" s="132">
        <v>40000</v>
      </c>
      <c r="L360" s="132">
        <v>40000</v>
      </c>
      <c r="M360" s="129">
        <f>L360/K359:K360</f>
        <v>1</v>
      </c>
    </row>
    <row r="361" spans="1:15" s="23" customFormat="1" ht="33.75" hidden="1" customHeight="1" x14ac:dyDescent="0.2">
      <c r="A361" s="11"/>
      <c r="B361" s="18" t="s">
        <v>349</v>
      </c>
      <c r="C361" s="60" t="s">
        <v>306</v>
      </c>
      <c r="D361" s="60" t="s">
        <v>45</v>
      </c>
      <c r="E361" s="60" t="s">
        <v>72</v>
      </c>
      <c r="F361" s="60" t="s">
        <v>36</v>
      </c>
      <c r="G361" s="60" t="s">
        <v>36</v>
      </c>
      <c r="H361" s="60" t="s">
        <v>22</v>
      </c>
      <c r="I361" s="60" t="s">
        <v>24</v>
      </c>
      <c r="J361" s="60" t="s">
        <v>47</v>
      </c>
      <c r="K361" s="132"/>
      <c r="L361" s="132"/>
      <c r="M361" s="119" t="e">
        <f>L361/K361</f>
        <v>#DIV/0!</v>
      </c>
    </row>
    <row r="362" spans="1:15" x14ac:dyDescent="0.25">
      <c r="A362" s="22"/>
      <c r="B362" s="149" t="s">
        <v>103</v>
      </c>
      <c r="C362" s="150"/>
      <c r="D362" s="150"/>
      <c r="E362" s="150"/>
      <c r="F362" s="150"/>
      <c r="G362" s="150"/>
      <c r="H362" s="150"/>
      <c r="I362" s="150"/>
      <c r="J362" s="151"/>
      <c r="K362" s="127">
        <f>K22+K37+K44+K49+K66+K81+K148+K240+K261+K301+K348+K357+K123+K335</f>
        <v>1163219369.0999999</v>
      </c>
      <c r="L362" s="127">
        <f>L22+L37+L44+L49+L66+L81+L148+L240+L261+L301+L348+L357+L123+L335</f>
        <v>1162307229.0999999</v>
      </c>
      <c r="M362" s="122">
        <f>L362/K362</f>
        <v>0.99921584868320601</v>
      </c>
      <c r="O362" s="135"/>
    </row>
  </sheetData>
  <mergeCells count="38">
    <mergeCell ref="B362:J362"/>
    <mergeCell ref="H3:M3"/>
    <mergeCell ref="M131:M132"/>
    <mergeCell ref="C9:J10"/>
    <mergeCell ref="C131:C132"/>
    <mergeCell ref="D12:D19"/>
    <mergeCell ref="E12:E19"/>
    <mergeCell ref="F12:F19"/>
    <mergeCell ref="G12:G19"/>
    <mergeCell ref="A8:M8"/>
    <mergeCell ref="I131:I132"/>
    <mergeCell ref="M14:M19"/>
    <mergeCell ref="G131:G132"/>
    <mergeCell ref="H131:H132"/>
    <mergeCell ref="D11:I11"/>
    <mergeCell ref="L14:L19"/>
    <mergeCell ref="I12:I19"/>
    <mergeCell ref="H12:H19"/>
    <mergeCell ref="J131:J132"/>
    <mergeCell ref="K131:K132"/>
    <mergeCell ref="L131:L132"/>
    <mergeCell ref="J11:J19"/>
    <mergeCell ref="A9:A19"/>
    <mergeCell ref="A131:A132"/>
    <mergeCell ref="B131:B132"/>
    <mergeCell ref="I5:M5"/>
    <mergeCell ref="I1:M1"/>
    <mergeCell ref="I2:M2"/>
    <mergeCell ref="I4:M4"/>
    <mergeCell ref="L9:M13"/>
    <mergeCell ref="K9:K19"/>
    <mergeCell ref="A6:M6"/>
    <mergeCell ref="A7:M7"/>
    <mergeCell ref="B9:B19"/>
    <mergeCell ref="C11:C19"/>
    <mergeCell ref="D131:D132"/>
    <mergeCell ref="E131:E132"/>
    <mergeCell ref="F131:F132"/>
  </mergeCells>
  <phoneticPr fontId="3" type="noConversion"/>
  <pageMargins left="0.51181102362204722" right="0.51181102362204722" top="1.1417322834645669" bottom="0.55118110236220474" header="0.31496062992125984" footer="0.31496062992125984"/>
  <pageSetup paperSize="9" scale="85" fitToHeight="1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2024</vt:lpstr>
    </vt:vector>
  </TitlesOfParts>
  <Company>No Name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2018-03-21T03:09:16Z</cp:lastPrinted>
  <dcterms:created xsi:type="dcterms:W3CDTF">2012-11-14T02:01:58Z</dcterms:created>
  <dcterms:modified xsi:type="dcterms:W3CDTF">2025-05-29T05:42:23Z</dcterms:modified>
</cp:coreProperties>
</file>