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20" yWindow="-120" windowWidth="29040" windowHeight="15840" tabRatio="500"/>
  </bookViews>
  <sheets>
    <sheet name="2024" sheetId="3" r:id="rId1"/>
    <sheet name="2025" sheetId="4" r:id="rId2"/>
    <sheet name="2026" sheetId="5" r:id="rId3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4" i="4" l="1"/>
  <c r="D4" i="4"/>
  <c r="E4" i="4"/>
  <c r="F4" i="4"/>
  <c r="G4" i="4"/>
  <c r="H4" i="4"/>
  <c r="I4" i="4"/>
  <c r="J4" i="4"/>
  <c r="K4" i="4"/>
  <c r="B4" i="4"/>
  <c r="C4" i="3"/>
  <c r="D4" i="3"/>
  <c r="E4" i="3"/>
  <c r="F4" i="3"/>
  <c r="G4" i="3"/>
  <c r="H4" i="3"/>
  <c r="I4" i="3"/>
  <c r="J4" i="3"/>
  <c r="K4" i="3"/>
  <c r="B4" i="3"/>
  <c r="C12" i="5"/>
  <c r="D12" i="5"/>
  <c r="E12" i="5"/>
  <c r="F12" i="5"/>
  <c r="G12" i="5"/>
  <c r="H12" i="5"/>
  <c r="I12" i="5"/>
  <c r="J12" i="5"/>
  <c r="K12" i="5"/>
  <c r="C4" i="5"/>
  <c r="D4" i="5"/>
  <c r="E4" i="5"/>
  <c r="F4" i="5"/>
  <c r="G4" i="5"/>
  <c r="H4" i="5"/>
  <c r="I4" i="5"/>
  <c r="J4" i="5"/>
  <c r="K4" i="5"/>
  <c r="B4" i="5"/>
  <c r="B12" i="5" l="1"/>
  <c r="B12" i="3" l="1"/>
  <c r="L14" i="5"/>
  <c r="L11" i="5"/>
  <c r="L10" i="5"/>
  <c r="L9" i="5"/>
  <c r="K8" i="5"/>
  <c r="J8" i="5"/>
  <c r="J15" i="5" s="1"/>
  <c r="I8" i="5"/>
  <c r="I15" i="5" s="1"/>
  <c r="H8" i="5"/>
  <c r="H15" i="5" s="1"/>
  <c r="G8" i="5"/>
  <c r="G15" i="5" s="1"/>
  <c r="F8" i="5"/>
  <c r="E8" i="5"/>
  <c r="D8" i="5"/>
  <c r="D15" i="5" s="1"/>
  <c r="C8" i="5"/>
  <c r="B8" i="5"/>
  <c r="B15" i="5" s="1"/>
  <c r="L7" i="5"/>
  <c r="L6" i="5"/>
  <c r="L5" i="5"/>
  <c r="L14" i="4"/>
  <c r="K12" i="4"/>
  <c r="J12" i="4"/>
  <c r="I12" i="4"/>
  <c r="H12" i="4"/>
  <c r="G12" i="4"/>
  <c r="F12" i="4"/>
  <c r="E12" i="4"/>
  <c r="D12" i="4"/>
  <c r="C12" i="4"/>
  <c r="B12" i="4"/>
  <c r="L11" i="4"/>
  <c r="L10" i="4"/>
  <c r="L9" i="4"/>
  <c r="K8" i="4"/>
  <c r="J8" i="4"/>
  <c r="J15" i="4" s="1"/>
  <c r="I8" i="4"/>
  <c r="I15" i="4" s="1"/>
  <c r="H8" i="4"/>
  <c r="H15" i="4" s="1"/>
  <c r="G8" i="4"/>
  <c r="G15" i="4" s="1"/>
  <c r="F8" i="4"/>
  <c r="E8" i="4"/>
  <c r="E15" i="4" s="1"/>
  <c r="D8" i="4"/>
  <c r="D15" i="4" s="1"/>
  <c r="C8" i="4"/>
  <c r="B8" i="4"/>
  <c r="L7" i="4"/>
  <c r="L6" i="4"/>
  <c r="L5" i="4"/>
  <c r="B15" i="4" l="1"/>
  <c r="L15" i="4" s="1"/>
  <c r="B13" i="4"/>
  <c r="C13" i="5"/>
  <c r="G13" i="5"/>
  <c r="K13" i="5"/>
  <c r="F13" i="4"/>
  <c r="J13" i="4"/>
  <c r="C13" i="4"/>
  <c r="G13" i="4"/>
  <c r="K13" i="4"/>
  <c r="L8" i="5"/>
  <c r="L8" i="4"/>
  <c r="F13" i="5"/>
  <c r="J13" i="5"/>
  <c r="E13" i="5"/>
  <c r="L12" i="5"/>
  <c r="L4" i="5"/>
  <c r="B13" i="5"/>
  <c r="L4" i="4"/>
  <c r="E15" i="5"/>
  <c r="L15" i="5" s="1"/>
  <c r="D13" i="5"/>
  <c r="H13" i="5"/>
  <c r="I13" i="5"/>
  <c r="D13" i="4"/>
  <c r="H13" i="4"/>
  <c r="L12" i="4"/>
  <c r="E13" i="4"/>
  <c r="I13" i="4"/>
  <c r="L14" i="3"/>
  <c r="L11" i="3"/>
  <c r="L13" i="5" l="1"/>
  <c r="K12" i="3"/>
  <c r="J12" i="3"/>
  <c r="I12" i="3"/>
  <c r="H12" i="3"/>
  <c r="G12" i="3"/>
  <c r="F12" i="3"/>
  <c r="E12" i="3"/>
  <c r="D12" i="3"/>
  <c r="C12" i="3"/>
  <c r="L10" i="3"/>
  <c r="L9" i="3"/>
  <c r="K8" i="3"/>
  <c r="J8" i="3"/>
  <c r="J15" i="3" s="1"/>
  <c r="I8" i="3"/>
  <c r="I15" i="3" s="1"/>
  <c r="H8" i="3"/>
  <c r="H15" i="3" s="1"/>
  <c r="G8" i="3"/>
  <c r="G15" i="3" s="1"/>
  <c r="F8" i="3"/>
  <c r="E8" i="3"/>
  <c r="E15" i="3" s="1"/>
  <c r="D8" i="3"/>
  <c r="D15" i="3" s="1"/>
  <c r="C8" i="3"/>
  <c r="B8" i="3"/>
  <c r="B15" i="3" s="1"/>
  <c r="L7" i="3"/>
  <c r="L5" i="3"/>
  <c r="I13" i="3" l="1"/>
  <c r="B13" i="3"/>
  <c r="F13" i="3"/>
  <c r="J13" i="3"/>
  <c r="L12" i="3"/>
  <c r="E13" i="3"/>
  <c r="C13" i="3"/>
  <c r="G13" i="3"/>
  <c r="K13" i="3"/>
  <c r="L4" i="3"/>
  <c r="D13" i="3"/>
  <c r="H13" i="3"/>
  <c r="L8" i="3"/>
  <c r="L6" i="3" l="1"/>
  <c r="L15" i="3" l="1"/>
</calcChain>
</file>

<file path=xl/sharedStrings.xml><?xml version="1.0" encoding="utf-8"?>
<sst xmlns="http://schemas.openxmlformats.org/spreadsheetml/2006/main" count="78" uniqueCount="29">
  <si>
    <t>(в рублях с двумя знаками после запятой)</t>
  </si>
  <si>
    <t>Боголюбовское</t>
  </si>
  <si>
    <t>Васильевское</t>
  </si>
  <si>
    <t>Грибановское</t>
  </si>
  <si>
    <t>Заринское</t>
  </si>
  <si>
    <t>Москаленское</t>
  </si>
  <si>
    <t>Орловское</t>
  </si>
  <si>
    <t>Пикетинское</t>
  </si>
  <si>
    <t>Степнинское</t>
  </si>
  <si>
    <t>Шараповское</t>
  </si>
  <si>
    <t>Марьяновское</t>
  </si>
  <si>
    <t>ИТОГО:</t>
  </si>
  <si>
    <t>Доходы всего</t>
  </si>
  <si>
    <t>1. Налоговые, неналоговые доходы (с дорожным фондом)</t>
  </si>
  <si>
    <t>отправлено поселениям и принято в решении о бюджете</t>
  </si>
  <si>
    <t xml:space="preserve">Расходы </t>
  </si>
  <si>
    <t>Расчет условия</t>
  </si>
  <si>
    <t>Расчет ИМБТ</t>
  </si>
  <si>
    <t>Расчет условия предоставления ИМБТ</t>
  </si>
  <si>
    <t>Расчет ИМБТ поселениям на культуру на 2024 год</t>
  </si>
  <si>
    <t>Расчет ИМБТ поселениям на культуру на 2025 год</t>
  </si>
  <si>
    <t>Расчет ИМБТ поселениям на культуру на 2026 год</t>
  </si>
  <si>
    <t>2. Дорожный фонд - всего</t>
  </si>
  <si>
    <t>3. Объем расходов на исполнение полномочий по культуре:</t>
  </si>
  <si>
    <t>3.1 0801 (средняя з.пл 19 000 руб.)</t>
  </si>
  <si>
    <t>3.2. 0804 (МРОТ 18 678,30 руб.)</t>
  </si>
  <si>
    <r>
      <rPr>
        <b/>
        <sz val="14"/>
        <rFont val="Times New Roman"/>
        <family val="1"/>
        <charset val="204"/>
      </rPr>
      <t>5. Условие:</t>
    </r>
    <r>
      <rPr>
        <sz val="14"/>
        <rFont val="Times New Roman"/>
        <family val="1"/>
        <charset val="204"/>
      </rPr>
      <t xml:space="preserve"> доля расходов на исполнение полномочий по культуре в объеме налоговых и неналоговых доходов за вычетом средств дорожного фонда превышает 60%</t>
    </r>
  </si>
  <si>
    <t>6. Объем трансферта равен объемам полномочий по культуре (зарплата)</t>
  </si>
  <si>
    <t>4. Налоговые и неналоговые за минусом дорожного фонда (стр. 1 - стр.2)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</si>
</sst>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0"/>
      <name val="Arial Cyr"/>
      <charset val="204"/>
    </font>
    <font>
      <sz val="10"/>
      <name val="Arial"/>
      <family val="2"/>
      <charset val="204"/>
    </font>
    <font>
      <sz val="12"/>
      <color rgb="FF000000"/>
      <name val="Calibri"/>
      <family val="2"/>
      <charset val="204"/>
    </font>
    <font>
      <b/>
      <sz val="2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i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rgb="FFD9FFD9"/>
        <bgColor rgb="FFEBFFEB"/>
      </patternFill>
    </fill>
    <fill>
      <patternFill patternType="solid">
        <fgColor rgb="FFEBFFEB"/>
        <bgColor rgb="FFD9FFD9"/>
      </patternFill>
    </fill>
    <fill>
      <patternFill patternType="solid">
        <fgColor rgb="FFFFDDFF"/>
        <bgColor rgb="FFEBFFEB"/>
      </patternFill>
    </fill>
    <fill>
      <patternFill patternType="solid">
        <fgColor rgb="FFB9FFFF"/>
        <bgColor rgb="FFCCFFFF"/>
      </patternFill>
    </fill>
    <fill>
      <patternFill patternType="solid">
        <fgColor rgb="FFCCFFFF"/>
        <bgColor indexed="64"/>
      </patternFill>
    </fill>
    <fill>
      <patternFill patternType="solid">
        <fgColor rgb="FFCCFFCC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28">
    <xf numFmtId="0" fontId="0" fillId="0" borderId="0" xfId="0"/>
    <xf numFmtId="0" fontId="3" fillId="0" borderId="0" xfId="0" applyFont="1"/>
    <xf numFmtId="0" fontId="4" fillId="0" borderId="2" xfId="0" applyFont="1" applyBorder="1" applyAlignment="1">
      <alignment horizontal="left" wrapText="1"/>
    </xf>
    <xf numFmtId="0" fontId="5" fillId="2" borderId="2" xfId="0" applyFont="1" applyFill="1" applyBorder="1" applyAlignment="1">
      <alignment horizontal="left" vertical="center" wrapText="1"/>
    </xf>
    <xf numFmtId="4" fontId="6" fillId="2" borderId="2" xfId="0" applyNumberFormat="1" applyFont="1" applyFill="1" applyBorder="1" applyAlignment="1">
      <alignment horizontal="center"/>
    </xf>
    <xf numFmtId="0" fontId="4" fillId="3" borderId="2" xfId="0" applyFont="1" applyFill="1" applyBorder="1" applyAlignment="1">
      <alignment horizontal="left" vertical="center" wrapText="1"/>
    </xf>
    <xf numFmtId="4" fontId="4" fillId="0" borderId="2" xfId="0" applyNumberFormat="1" applyFont="1" applyBorder="1" applyAlignment="1">
      <alignment horizontal="center"/>
    </xf>
    <xf numFmtId="4" fontId="6" fillId="0" borderId="2" xfId="0" applyNumberFormat="1" applyFont="1" applyBorder="1" applyAlignment="1">
      <alignment horizontal="center"/>
    </xf>
    <xf numFmtId="0" fontId="5" fillId="4" borderId="3" xfId="0" applyFont="1" applyFill="1" applyBorder="1" applyAlignment="1">
      <alignment horizontal="left" vertical="center" wrapText="1"/>
    </xf>
    <xf numFmtId="4" fontId="6" fillId="4" borderId="2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4" fontId="7" fillId="0" borderId="2" xfId="0" applyNumberFormat="1" applyFont="1" applyBorder="1" applyAlignment="1">
      <alignment horizontal="center"/>
    </xf>
    <xf numFmtId="49" fontId="8" fillId="0" borderId="2" xfId="0" applyNumberFormat="1" applyFont="1" applyBorder="1" applyAlignment="1">
      <alignment horizontal="left" vertical="center" wrapText="1" indent="1"/>
    </xf>
    <xf numFmtId="164" fontId="4" fillId="0" borderId="2" xfId="0" applyNumberFormat="1" applyFont="1" applyBorder="1" applyAlignment="1">
      <alignment horizontal="left" vertical="center" wrapText="1"/>
    </xf>
    <xf numFmtId="164" fontId="5" fillId="5" borderId="2" xfId="0" applyNumberFormat="1" applyFont="1" applyFill="1" applyBorder="1" applyAlignment="1">
      <alignment horizontal="left" vertical="center" wrapText="1"/>
    </xf>
    <xf numFmtId="4" fontId="5" fillId="5" borderId="2" xfId="0" applyNumberFormat="1" applyFont="1" applyFill="1" applyBorder="1" applyAlignment="1">
      <alignment horizontal="center"/>
    </xf>
    <xf numFmtId="4" fontId="6" fillId="5" borderId="2" xfId="0" applyNumberFormat="1" applyFont="1" applyFill="1" applyBorder="1" applyAlignment="1">
      <alignment horizontal="center"/>
    </xf>
    <xf numFmtId="0" fontId="9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/>
    </xf>
    <xf numFmtId="0" fontId="9" fillId="6" borderId="2" xfId="0" applyFont="1" applyFill="1" applyBorder="1" applyAlignment="1">
      <alignment horizontal="center" vertical="center"/>
    </xf>
    <xf numFmtId="4" fontId="7" fillId="7" borderId="2" xfId="0" applyNumberFormat="1" applyFont="1" applyFill="1" applyBorder="1" applyAlignment="1">
      <alignment horizontal="center"/>
    </xf>
    <xf numFmtId="0" fontId="0" fillId="7" borderId="0" xfId="0" applyFill="1"/>
    <xf numFmtId="4" fontId="0" fillId="0" borderId="0" xfId="0" applyNumberFormat="1"/>
    <xf numFmtId="0" fontId="5" fillId="0" borderId="0" xfId="0" applyFont="1"/>
    <xf numFmtId="4" fontId="5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colors>
    <indexedColors>
      <rgbColor rgb="FF000000"/>
      <rgbColor rgb="FFEBFFEB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B9FFFF"/>
      <rgbColor rgb="FF660066"/>
      <rgbColor rgb="FFFF8080"/>
      <rgbColor rgb="FF0066CC"/>
      <rgbColor rgb="FFFFDD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9FF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CCFF"/>
      <color rgb="FFFFFFCC"/>
      <color rgb="FF0000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0"/>
  <sheetViews>
    <sheetView tabSelected="1" topLeftCell="A3" zoomScale="80" zoomScaleNormal="80" workbookViewId="0">
      <pane xSplit="1" ySplit="1" topLeftCell="B4" activePane="bottomRight" state="frozen"/>
      <selection activeCell="A3" sqref="A3"/>
      <selection pane="topRight" activeCell="B3" sqref="B3"/>
      <selection pane="bottomLeft" activeCell="A4" sqref="A4"/>
      <selection pane="bottomRight" activeCell="A13" sqref="A13"/>
    </sheetView>
  </sheetViews>
  <sheetFormatPr defaultRowHeight="12.75" x14ac:dyDescent="0.2"/>
  <cols>
    <col min="1" max="1" width="37.140625" customWidth="1"/>
    <col min="2" max="2" width="18.5703125" customWidth="1"/>
    <col min="3" max="3" width="18.42578125" customWidth="1"/>
    <col min="4" max="4" width="17.28515625" customWidth="1"/>
    <col min="5" max="5" width="18.5703125" customWidth="1"/>
    <col min="6" max="6" width="18.7109375" customWidth="1"/>
    <col min="7" max="7" width="17.42578125" customWidth="1"/>
    <col min="8" max="8" width="17.28515625" customWidth="1"/>
    <col min="9" max="9" width="17.7109375" customWidth="1"/>
    <col min="10" max="10" width="20.5703125" customWidth="1"/>
    <col min="11" max="11" width="19.140625" customWidth="1"/>
    <col min="12" max="12" width="23.85546875" customWidth="1"/>
  </cols>
  <sheetData>
    <row r="1" spans="1:12" ht="24.75" customHeight="1" x14ac:dyDescent="0.35">
      <c r="A1" s="1" t="s">
        <v>19</v>
      </c>
      <c r="J1" s="26" t="s">
        <v>0</v>
      </c>
      <c r="K1" s="26"/>
      <c r="L1" s="26"/>
    </row>
    <row r="2" spans="1:12" ht="23.25" customHeight="1" x14ac:dyDescent="0.3">
      <c r="A2" s="27" t="s">
        <v>14</v>
      </c>
      <c r="B2" s="27"/>
      <c r="C2" s="27"/>
      <c r="D2" s="27"/>
      <c r="E2" s="27"/>
      <c r="F2" s="27"/>
      <c r="J2" s="19"/>
      <c r="K2" s="19"/>
      <c r="L2" s="19"/>
    </row>
    <row r="3" spans="1:12" ht="36.75" customHeight="1" x14ac:dyDescent="0.3">
      <c r="A3" s="2"/>
      <c r="B3" s="17" t="s">
        <v>1</v>
      </c>
      <c r="C3" s="17" t="s">
        <v>2</v>
      </c>
      <c r="D3" s="17" t="s">
        <v>3</v>
      </c>
      <c r="E3" s="17" t="s">
        <v>4</v>
      </c>
      <c r="F3" s="17" t="s">
        <v>5</v>
      </c>
      <c r="G3" s="17" t="s">
        <v>6</v>
      </c>
      <c r="H3" s="17" t="s">
        <v>7</v>
      </c>
      <c r="I3" s="17" t="s">
        <v>8</v>
      </c>
      <c r="J3" s="17" t="s">
        <v>9</v>
      </c>
      <c r="K3" s="17" t="s">
        <v>10</v>
      </c>
      <c r="L3" s="18" t="s">
        <v>11</v>
      </c>
    </row>
    <row r="4" spans="1:12" ht="22.5" customHeight="1" x14ac:dyDescent="0.3">
      <c r="A4" s="3" t="s">
        <v>12</v>
      </c>
      <c r="B4" s="4">
        <f>B5</f>
        <v>3782728.66</v>
      </c>
      <c r="C4" s="4">
        <f t="shared" ref="C4:K4" si="0">C5</f>
        <v>8921621.5</v>
      </c>
      <c r="D4" s="4">
        <f t="shared" si="0"/>
        <v>4657828.78</v>
      </c>
      <c r="E4" s="4">
        <f t="shared" si="0"/>
        <v>1640200</v>
      </c>
      <c r="F4" s="4">
        <f t="shared" si="0"/>
        <v>7839223.7599999998</v>
      </c>
      <c r="G4" s="4">
        <f t="shared" si="0"/>
        <v>4558592.2</v>
      </c>
      <c r="H4" s="4">
        <f t="shared" si="0"/>
        <v>902546.4</v>
      </c>
      <c r="I4" s="4">
        <f t="shared" si="0"/>
        <v>1946089.96</v>
      </c>
      <c r="J4" s="4">
        <f t="shared" si="0"/>
        <v>2441098.84</v>
      </c>
      <c r="K4" s="4">
        <f t="shared" si="0"/>
        <v>20911152.940000001</v>
      </c>
      <c r="L4" s="4">
        <f t="shared" ref="L4:L7" si="1">SUM(B4:K4)</f>
        <v>57601083.039999992</v>
      </c>
    </row>
    <row r="5" spans="1:12" ht="61.5" customHeight="1" x14ac:dyDescent="0.3">
      <c r="A5" s="5" t="s">
        <v>13</v>
      </c>
      <c r="B5" s="6">
        <v>3782728.66</v>
      </c>
      <c r="C5" s="6">
        <v>8921621.5</v>
      </c>
      <c r="D5" s="6">
        <v>4657828.78</v>
      </c>
      <c r="E5" s="6">
        <v>1640200</v>
      </c>
      <c r="F5" s="6">
        <v>7839223.7599999998</v>
      </c>
      <c r="G5" s="6">
        <v>4558592.2</v>
      </c>
      <c r="H5" s="6">
        <v>902546.4</v>
      </c>
      <c r="I5" s="6">
        <v>1946089.96</v>
      </c>
      <c r="J5" s="6">
        <v>2441098.84</v>
      </c>
      <c r="K5" s="6">
        <v>20911152.940000001</v>
      </c>
      <c r="L5" s="7">
        <f t="shared" si="1"/>
        <v>57601083.039999992</v>
      </c>
    </row>
    <row r="6" spans="1:12" ht="34.5" customHeight="1" x14ac:dyDescent="0.3">
      <c r="A6" s="8" t="s">
        <v>15</v>
      </c>
      <c r="B6" s="9"/>
      <c r="C6" s="9"/>
      <c r="D6" s="9"/>
      <c r="E6" s="9"/>
      <c r="F6" s="9"/>
      <c r="G6" s="9"/>
      <c r="H6" s="9"/>
      <c r="I6" s="9"/>
      <c r="J6" s="9"/>
      <c r="K6" s="9"/>
      <c r="L6" s="9">
        <f t="shared" si="1"/>
        <v>0</v>
      </c>
    </row>
    <row r="7" spans="1:12" ht="43.5" customHeight="1" x14ac:dyDescent="0.3">
      <c r="A7" s="13" t="s">
        <v>22</v>
      </c>
      <c r="B7" s="6">
        <v>1970096</v>
      </c>
      <c r="C7" s="6">
        <v>1851494</v>
      </c>
      <c r="D7" s="6">
        <v>2339076</v>
      </c>
      <c r="E7" s="6">
        <v>625950</v>
      </c>
      <c r="F7" s="6">
        <v>1390268</v>
      </c>
      <c r="G7" s="6">
        <v>1153065</v>
      </c>
      <c r="H7" s="6">
        <v>395337</v>
      </c>
      <c r="I7" s="6">
        <v>645717</v>
      </c>
      <c r="J7" s="6">
        <v>790674</v>
      </c>
      <c r="K7" s="6">
        <v>1937154</v>
      </c>
      <c r="L7" s="7">
        <f t="shared" si="1"/>
        <v>13098831</v>
      </c>
    </row>
    <row r="8" spans="1:12" ht="60.75" customHeight="1" x14ac:dyDescent="0.3">
      <c r="A8" s="10" t="s">
        <v>23</v>
      </c>
      <c r="B8" s="11">
        <f>B9+B10</f>
        <v>1652952.8</v>
      </c>
      <c r="C8" s="11">
        <f t="shared" ref="C8:K8" si="2">C9+C10</f>
        <v>2780769.6799999997</v>
      </c>
      <c r="D8" s="11">
        <f t="shared" si="2"/>
        <v>4165131.93</v>
      </c>
      <c r="E8" s="11">
        <f t="shared" si="2"/>
        <v>2968699.83</v>
      </c>
      <c r="F8" s="11">
        <f t="shared" si="2"/>
        <v>3724174.76</v>
      </c>
      <c r="G8" s="11">
        <f t="shared" si="2"/>
        <v>2193340.48</v>
      </c>
      <c r="H8" s="11">
        <f t="shared" si="2"/>
        <v>367300.32</v>
      </c>
      <c r="I8" s="11">
        <f t="shared" si="2"/>
        <v>2633598.2400000002</v>
      </c>
      <c r="J8" s="11">
        <f t="shared" si="2"/>
        <v>2399101.92</v>
      </c>
      <c r="K8" s="11">
        <f t="shared" si="2"/>
        <v>5669949.5999999996</v>
      </c>
      <c r="L8" s="7">
        <f t="shared" ref="L8:L11" si="3">SUM(B8:K8)</f>
        <v>28555019.560000002</v>
      </c>
    </row>
    <row r="9" spans="1:12" ht="47.25" customHeight="1" x14ac:dyDescent="0.3">
      <c r="A9" s="12" t="s">
        <v>24</v>
      </c>
      <c r="B9" s="6">
        <v>860882.4</v>
      </c>
      <c r="C9" s="6">
        <v>1113210</v>
      </c>
      <c r="D9" s="6">
        <v>1929564</v>
      </c>
      <c r="E9" s="6">
        <v>1009310.4</v>
      </c>
      <c r="F9" s="6">
        <v>1677236.4</v>
      </c>
      <c r="G9" s="6">
        <v>890568</v>
      </c>
      <c r="H9" s="6">
        <v>148428</v>
      </c>
      <c r="I9" s="6">
        <v>1038996</v>
      </c>
      <c r="J9" s="6">
        <v>1038996</v>
      </c>
      <c r="K9" s="6">
        <v>5669949.5999999996</v>
      </c>
      <c r="L9" s="7">
        <f t="shared" si="3"/>
        <v>15377140.799999999</v>
      </c>
    </row>
    <row r="10" spans="1:12" ht="38.25" customHeight="1" x14ac:dyDescent="0.3">
      <c r="A10" s="12" t="s">
        <v>25</v>
      </c>
      <c r="B10" s="6">
        <v>792070.4</v>
      </c>
      <c r="C10" s="6">
        <v>1667559.68</v>
      </c>
      <c r="D10" s="6">
        <v>2235567.9300000002</v>
      </c>
      <c r="E10" s="6">
        <v>1959389.43</v>
      </c>
      <c r="F10" s="6">
        <v>2046938.36</v>
      </c>
      <c r="G10" s="6">
        <v>1302772.48</v>
      </c>
      <c r="H10" s="6">
        <v>218872.32000000001</v>
      </c>
      <c r="I10" s="6">
        <v>1594602.24</v>
      </c>
      <c r="J10" s="6">
        <v>1360105.92</v>
      </c>
      <c r="K10" s="6"/>
      <c r="L10" s="7">
        <f t="shared" si="3"/>
        <v>13177878.76</v>
      </c>
    </row>
    <row r="11" spans="1:12" ht="37.5" x14ac:dyDescent="0.3">
      <c r="A11" s="14" t="s">
        <v>18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6">
        <f t="shared" si="3"/>
        <v>0</v>
      </c>
    </row>
    <row r="12" spans="1:12" ht="65.25" customHeight="1" x14ac:dyDescent="0.3">
      <c r="A12" s="10" t="s">
        <v>28</v>
      </c>
      <c r="B12" s="11">
        <f t="shared" ref="B12:K12" si="4">B5-B7</f>
        <v>1812632.6600000001</v>
      </c>
      <c r="C12" s="11">
        <f t="shared" si="4"/>
        <v>7070127.5</v>
      </c>
      <c r="D12" s="11">
        <f t="shared" si="4"/>
        <v>2318752.7800000003</v>
      </c>
      <c r="E12" s="11">
        <f t="shared" si="4"/>
        <v>1014250</v>
      </c>
      <c r="F12" s="11">
        <f t="shared" si="4"/>
        <v>6448955.7599999998</v>
      </c>
      <c r="G12" s="11">
        <f t="shared" si="4"/>
        <v>3405527.2</v>
      </c>
      <c r="H12" s="11">
        <f t="shared" si="4"/>
        <v>507209.4</v>
      </c>
      <c r="I12" s="11">
        <f t="shared" si="4"/>
        <v>1300372.96</v>
      </c>
      <c r="J12" s="11">
        <f t="shared" si="4"/>
        <v>1650424.8399999999</v>
      </c>
      <c r="K12" s="11">
        <f t="shared" si="4"/>
        <v>18973998.940000001</v>
      </c>
      <c r="L12" s="7">
        <f t="shared" ref="L12:L15" si="5">SUM(B12:K12)</f>
        <v>44502252.040000007</v>
      </c>
    </row>
    <row r="13" spans="1:12" ht="123.75" customHeight="1" x14ac:dyDescent="0.3">
      <c r="A13" s="10" t="s">
        <v>26</v>
      </c>
      <c r="B13" s="21">
        <f t="shared" ref="B13:K13" si="6">B8/B12*100</f>
        <v>91.190721455940221</v>
      </c>
      <c r="C13" s="11">
        <f t="shared" si="6"/>
        <v>39.331252229892598</v>
      </c>
      <c r="D13" s="21">
        <f t="shared" si="6"/>
        <v>179.62811585286809</v>
      </c>
      <c r="E13" s="21">
        <f t="shared" si="6"/>
        <v>292.69902193739216</v>
      </c>
      <c r="F13" s="11">
        <f t="shared" si="6"/>
        <v>57.748492912595196</v>
      </c>
      <c r="G13" s="21">
        <f t="shared" si="6"/>
        <v>64.40531380868137</v>
      </c>
      <c r="H13" s="21">
        <f t="shared" si="6"/>
        <v>72.415913427471963</v>
      </c>
      <c r="I13" s="21">
        <f t="shared" si="6"/>
        <v>202.52637674040841</v>
      </c>
      <c r="J13" s="21">
        <f t="shared" si="6"/>
        <v>145.36268855478448</v>
      </c>
      <c r="K13" s="11">
        <f t="shared" si="6"/>
        <v>29.882733829224083</v>
      </c>
      <c r="L13" s="7"/>
    </row>
    <row r="14" spans="1:12" ht="18.75" x14ac:dyDescent="0.3">
      <c r="A14" s="14" t="s">
        <v>17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6">
        <f t="shared" ref="L14" si="7">SUM(B14:K14)</f>
        <v>0</v>
      </c>
    </row>
    <row r="15" spans="1:12" ht="59.25" customHeight="1" x14ac:dyDescent="0.3">
      <c r="A15" s="10" t="s">
        <v>27</v>
      </c>
      <c r="B15" s="11">
        <f t="shared" ref="B15:J15" si="8">B8</f>
        <v>1652952.8</v>
      </c>
      <c r="C15" s="11">
        <v>0</v>
      </c>
      <c r="D15" s="11">
        <f t="shared" si="8"/>
        <v>4165131.93</v>
      </c>
      <c r="E15" s="11">
        <f t="shared" si="8"/>
        <v>2968699.83</v>
      </c>
      <c r="F15" s="11">
        <v>0</v>
      </c>
      <c r="G15" s="11">
        <f t="shared" si="8"/>
        <v>2193340.48</v>
      </c>
      <c r="H15" s="11">
        <f t="shared" si="8"/>
        <v>367300.32</v>
      </c>
      <c r="I15" s="11">
        <f t="shared" si="8"/>
        <v>2633598.2400000002</v>
      </c>
      <c r="J15" s="11">
        <f t="shared" si="8"/>
        <v>2399101.92</v>
      </c>
      <c r="K15" s="11">
        <v>0</v>
      </c>
      <c r="L15" s="7">
        <f t="shared" si="5"/>
        <v>16380125.520000001</v>
      </c>
    </row>
    <row r="16" spans="1:12" x14ac:dyDescent="0.2">
      <c r="A16" s="22"/>
    </row>
    <row r="18" spans="11:12" ht="18.75" x14ac:dyDescent="0.3">
      <c r="K18" s="24"/>
      <c r="L18" s="25"/>
    </row>
    <row r="20" spans="11:12" x14ac:dyDescent="0.2">
      <c r="L20" s="23"/>
    </row>
  </sheetData>
  <mergeCells count="2">
    <mergeCell ref="J1:L1"/>
    <mergeCell ref="A2:F2"/>
  </mergeCells>
  <printOptions horizontalCentered="1"/>
  <pageMargins left="0.11811023622047245" right="0.11811023622047245" top="0.74803149606299213" bottom="0.15748031496062992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topLeftCell="A3" zoomScale="75" zoomScaleNormal="75" workbookViewId="0">
      <pane xSplit="1" ySplit="1" topLeftCell="B4" activePane="bottomRight" state="frozen"/>
      <selection activeCell="A3" sqref="A3"/>
      <selection pane="topRight" activeCell="B3" sqref="B3"/>
      <selection pane="bottomLeft" activeCell="A4" sqref="A4"/>
      <selection pane="bottomRight" activeCell="A13" sqref="A13"/>
    </sheetView>
  </sheetViews>
  <sheetFormatPr defaultRowHeight="12.75" x14ac:dyDescent="0.2"/>
  <cols>
    <col min="1" max="1" width="37.140625" customWidth="1"/>
    <col min="2" max="2" width="18.5703125" customWidth="1"/>
    <col min="3" max="3" width="18.42578125" customWidth="1"/>
    <col min="4" max="4" width="17.28515625" customWidth="1"/>
    <col min="5" max="5" width="18.5703125" customWidth="1"/>
    <col min="6" max="6" width="18.7109375" customWidth="1"/>
    <col min="7" max="7" width="17.42578125" customWidth="1"/>
    <col min="8" max="8" width="17.28515625" customWidth="1"/>
    <col min="9" max="9" width="17.7109375" customWidth="1"/>
    <col min="10" max="10" width="20.5703125" customWidth="1"/>
    <col min="11" max="11" width="19.140625" customWidth="1"/>
    <col min="12" max="12" width="23.85546875" customWidth="1"/>
  </cols>
  <sheetData>
    <row r="1" spans="1:12" ht="25.5" x14ac:dyDescent="0.35">
      <c r="A1" s="1" t="s">
        <v>20</v>
      </c>
      <c r="J1" s="26" t="s">
        <v>0</v>
      </c>
      <c r="K1" s="26"/>
      <c r="L1" s="26"/>
    </row>
    <row r="2" spans="1:12" ht="18.75" x14ac:dyDescent="0.3">
      <c r="A2" s="27" t="s">
        <v>14</v>
      </c>
      <c r="B2" s="27"/>
      <c r="C2" s="27"/>
      <c r="D2" s="27"/>
      <c r="E2" s="27"/>
      <c r="F2" s="27"/>
      <c r="J2" s="19"/>
      <c r="K2" s="19"/>
      <c r="L2" s="19"/>
    </row>
    <row r="3" spans="1:12" ht="18.75" x14ac:dyDescent="0.3">
      <c r="A3" s="2"/>
      <c r="B3" s="17" t="s">
        <v>1</v>
      </c>
      <c r="C3" s="17" t="s">
        <v>2</v>
      </c>
      <c r="D3" s="17" t="s">
        <v>3</v>
      </c>
      <c r="E3" s="17" t="s">
        <v>4</v>
      </c>
      <c r="F3" s="17" t="s">
        <v>5</v>
      </c>
      <c r="G3" s="17" t="s">
        <v>6</v>
      </c>
      <c r="H3" s="17" t="s">
        <v>7</v>
      </c>
      <c r="I3" s="17" t="s">
        <v>8</v>
      </c>
      <c r="J3" s="17" t="s">
        <v>9</v>
      </c>
      <c r="K3" s="17" t="s">
        <v>10</v>
      </c>
      <c r="L3" s="18" t="s">
        <v>11</v>
      </c>
    </row>
    <row r="4" spans="1:12" ht="18.75" x14ac:dyDescent="0.3">
      <c r="A4" s="3" t="s">
        <v>12</v>
      </c>
      <c r="B4" s="4">
        <f>B5</f>
        <v>3835973.66</v>
      </c>
      <c r="C4" s="4">
        <f t="shared" ref="C4:K4" si="0">C5</f>
        <v>9072752.5</v>
      </c>
      <c r="D4" s="4">
        <f t="shared" si="0"/>
        <v>4729169.78</v>
      </c>
      <c r="E4" s="4">
        <f t="shared" si="0"/>
        <v>1659490</v>
      </c>
      <c r="F4" s="4">
        <f t="shared" si="0"/>
        <v>7919082.7599999998</v>
      </c>
      <c r="G4" s="4">
        <f t="shared" si="0"/>
        <v>4673865.2</v>
      </c>
      <c r="H4" s="4">
        <f t="shared" si="0"/>
        <v>923269.4</v>
      </c>
      <c r="I4" s="4">
        <f t="shared" si="0"/>
        <v>1970594.96</v>
      </c>
      <c r="J4" s="4">
        <f t="shared" si="0"/>
        <v>2483325.84</v>
      </c>
      <c r="K4" s="4">
        <f t="shared" si="0"/>
        <v>21783301.940000001</v>
      </c>
      <c r="L4" s="4">
        <f t="shared" ref="L4:L7" si="1">SUM(B4:K4)</f>
        <v>59050826.039999992</v>
      </c>
    </row>
    <row r="5" spans="1:12" ht="56.25" x14ac:dyDescent="0.3">
      <c r="A5" s="5" t="s">
        <v>13</v>
      </c>
      <c r="B5" s="6">
        <v>3835973.66</v>
      </c>
      <c r="C5" s="6">
        <v>9072752.5</v>
      </c>
      <c r="D5" s="6">
        <v>4729169.78</v>
      </c>
      <c r="E5" s="6">
        <v>1659490</v>
      </c>
      <c r="F5" s="6">
        <v>7919082.7599999998</v>
      </c>
      <c r="G5" s="6">
        <v>4673865.2</v>
      </c>
      <c r="H5" s="6">
        <v>923269.4</v>
      </c>
      <c r="I5" s="6">
        <v>1970594.96</v>
      </c>
      <c r="J5" s="6">
        <v>2483325.84</v>
      </c>
      <c r="K5" s="6">
        <v>21783301.940000001</v>
      </c>
      <c r="L5" s="7">
        <f t="shared" si="1"/>
        <v>59050826.039999992</v>
      </c>
    </row>
    <row r="6" spans="1:12" ht="18.75" x14ac:dyDescent="0.3">
      <c r="A6" s="8" t="s">
        <v>15</v>
      </c>
      <c r="B6" s="9"/>
      <c r="C6" s="9"/>
      <c r="D6" s="9"/>
      <c r="E6" s="9"/>
      <c r="F6" s="9"/>
      <c r="G6" s="9"/>
      <c r="H6" s="9"/>
      <c r="I6" s="9"/>
      <c r="J6" s="9"/>
      <c r="K6" s="9"/>
      <c r="L6" s="9">
        <f t="shared" si="1"/>
        <v>0</v>
      </c>
    </row>
    <row r="7" spans="1:12" ht="18.75" x14ac:dyDescent="0.3">
      <c r="A7" s="13" t="s">
        <v>22</v>
      </c>
      <c r="B7" s="6">
        <v>2015511</v>
      </c>
      <c r="C7" s="6">
        <v>1894175</v>
      </c>
      <c r="D7" s="6">
        <v>2392997</v>
      </c>
      <c r="E7" s="6">
        <v>640380</v>
      </c>
      <c r="F7" s="6">
        <v>1422317</v>
      </c>
      <c r="G7" s="6">
        <v>1179648</v>
      </c>
      <c r="H7" s="6">
        <v>404450</v>
      </c>
      <c r="I7" s="6">
        <v>660602</v>
      </c>
      <c r="J7" s="6">
        <v>808901</v>
      </c>
      <c r="K7" s="6">
        <v>1981803</v>
      </c>
      <c r="L7" s="7">
        <f t="shared" si="1"/>
        <v>13400784</v>
      </c>
    </row>
    <row r="8" spans="1:12" ht="56.25" x14ac:dyDescent="0.3">
      <c r="A8" s="10" t="s">
        <v>23</v>
      </c>
      <c r="B8" s="11">
        <f>B9+B10</f>
        <v>1652952.8</v>
      </c>
      <c r="C8" s="11">
        <f t="shared" ref="C8:K8" si="2">C9+C10</f>
        <v>2780769.6799999997</v>
      </c>
      <c r="D8" s="11">
        <f t="shared" si="2"/>
        <v>4165131.93</v>
      </c>
      <c r="E8" s="11">
        <f t="shared" si="2"/>
        <v>2968699.83</v>
      </c>
      <c r="F8" s="11">
        <f t="shared" si="2"/>
        <v>3724174.76</v>
      </c>
      <c r="G8" s="11">
        <f t="shared" si="2"/>
        <v>2193340.48</v>
      </c>
      <c r="H8" s="11">
        <f t="shared" si="2"/>
        <v>367300.32</v>
      </c>
      <c r="I8" s="11">
        <f t="shared" si="2"/>
        <v>2633598.2400000002</v>
      </c>
      <c r="J8" s="11">
        <f t="shared" si="2"/>
        <v>2399101.92</v>
      </c>
      <c r="K8" s="11">
        <f t="shared" si="2"/>
        <v>5669949.5999999996</v>
      </c>
      <c r="L8" s="7">
        <f t="shared" ref="L8:L12" si="3">SUM(B8:K8)</f>
        <v>28555019.560000002</v>
      </c>
    </row>
    <row r="9" spans="1:12" ht="37.5" x14ac:dyDescent="0.3">
      <c r="A9" s="12" t="s">
        <v>24</v>
      </c>
      <c r="B9" s="6">
        <v>860882.4</v>
      </c>
      <c r="C9" s="6">
        <v>1113210</v>
      </c>
      <c r="D9" s="6">
        <v>1929564</v>
      </c>
      <c r="E9" s="6">
        <v>1009310.4</v>
      </c>
      <c r="F9" s="6">
        <v>1677236.4</v>
      </c>
      <c r="G9" s="6">
        <v>890568</v>
      </c>
      <c r="H9" s="6">
        <v>148428</v>
      </c>
      <c r="I9" s="6">
        <v>1038996</v>
      </c>
      <c r="J9" s="6">
        <v>1038996</v>
      </c>
      <c r="K9" s="6">
        <v>5669949.5999999996</v>
      </c>
      <c r="L9" s="7">
        <f t="shared" si="3"/>
        <v>15377140.799999999</v>
      </c>
    </row>
    <row r="10" spans="1:12" ht="37.5" x14ac:dyDescent="0.3">
      <c r="A10" s="12" t="s">
        <v>25</v>
      </c>
      <c r="B10" s="6">
        <v>792070.4</v>
      </c>
      <c r="C10" s="6">
        <v>1667559.68</v>
      </c>
      <c r="D10" s="6">
        <v>2235567.9300000002</v>
      </c>
      <c r="E10" s="6">
        <v>1959389.43</v>
      </c>
      <c r="F10" s="6">
        <v>2046938.36</v>
      </c>
      <c r="G10" s="6">
        <v>1302772.48</v>
      </c>
      <c r="H10" s="6">
        <v>218872.32000000001</v>
      </c>
      <c r="I10" s="6">
        <v>1594602.24</v>
      </c>
      <c r="J10" s="6">
        <v>1360105.92</v>
      </c>
      <c r="K10" s="6"/>
      <c r="L10" s="7">
        <f t="shared" si="3"/>
        <v>13177878.76</v>
      </c>
    </row>
    <row r="11" spans="1:12" ht="18.75" x14ac:dyDescent="0.3">
      <c r="A11" s="14" t="s">
        <v>16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6">
        <f t="shared" si="3"/>
        <v>0</v>
      </c>
    </row>
    <row r="12" spans="1:12" ht="56.25" x14ac:dyDescent="0.3">
      <c r="A12" s="10" t="s">
        <v>28</v>
      </c>
      <c r="B12" s="11">
        <f t="shared" ref="B12:K12" si="4">B5-B7</f>
        <v>1820462.6600000001</v>
      </c>
      <c r="C12" s="11">
        <f t="shared" si="4"/>
        <v>7178577.5</v>
      </c>
      <c r="D12" s="11">
        <f t="shared" si="4"/>
        <v>2336172.7800000003</v>
      </c>
      <c r="E12" s="11">
        <f t="shared" si="4"/>
        <v>1019110</v>
      </c>
      <c r="F12" s="11">
        <f t="shared" si="4"/>
        <v>6496765.7599999998</v>
      </c>
      <c r="G12" s="11">
        <f t="shared" si="4"/>
        <v>3494217.2</v>
      </c>
      <c r="H12" s="11">
        <f t="shared" si="4"/>
        <v>518819.4</v>
      </c>
      <c r="I12" s="11">
        <f t="shared" si="4"/>
        <v>1309992.96</v>
      </c>
      <c r="J12" s="11">
        <f t="shared" si="4"/>
        <v>1674424.8399999999</v>
      </c>
      <c r="K12" s="11">
        <f t="shared" si="4"/>
        <v>19801498.940000001</v>
      </c>
      <c r="L12" s="7">
        <f t="shared" si="3"/>
        <v>45650042.040000007</v>
      </c>
    </row>
    <row r="13" spans="1:12" ht="112.5" x14ac:dyDescent="0.3">
      <c r="A13" s="10" t="s">
        <v>26</v>
      </c>
      <c r="B13" s="21">
        <f t="shared" ref="B13:K13" si="5">B8/B12*100</f>
        <v>90.798500640491014</v>
      </c>
      <c r="C13" s="11">
        <f t="shared" si="5"/>
        <v>38.737057306966456</v>
      </c>
      <c r="D13" s="21">
        <f t="shared" si="5"/>
        <v>178.28869361280718</v>
      </c>
      <c r="E13" s="21">
        <f t="shared" si="5"/>
        <v>291.30317924463503</v>
      </c>
      <c r="F13" s="11">
        <f t="shared" si="5"/>
        <v>57.323519079745921</v>
      </c>
      <c r="G13" s="21">
        <f t="shared" si="5"/>
        <v>62.770582206509651</v>
      </c>
      <c r="H13" s="21">
        <f t="shared" si="5"/>
        <v>70.795409732172701</v>
      </c>
      <c r="I13" s="21">
        <f t="shared" si="5"/>
        <v>201.03911398119271</v>
      </c>
      <c r="J13" s="21">
        <f t="shared" si="5"/>
        <v>143.27916444431153</v>
      </c>
      <c r="K13" s="11">
        <f t="shared" si="5"/>
        <v>28.633941385853483</v>
      </c>
      <c r="L13" s="7"/>
    </row>
    <row r="14" spans="1:12" ht="18.75" x14ac:dyDescent="0.3">
      <c r="A14" s="14" t="s">
        <v>17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6">
        <f t="shared" ref="L14" si="6">SUM(B14:K14)</f>
        <v>0</v>
      </c>
    </row>
    <row r="15" spans="1:12" ht="56.25" x14ac:dyDescent="0.3">
      <c r="A15" s="10" t="s">
        <v>27</v>
      </c>
      <c r="B15" s="11">
        <f>B8</f>
        <v>1652952.8</v>
      </c>
      <c r="C15" s="11"/>
      <c r="D15" s="11">
        <f t="shared" ref="D15:J15" si="7">D8</f>
        <v>4165131.93</v>
      </c>
      <c r="E15" s="11">
        <f t="shared" si="7"/>
        <v>2968699.83</v>
      </c>
      <c r="F15" s="11"/>
      <c r="G15" s="11">
        <f t="shared" si="7"/>
        <v>2193340.48</v>
      </c>
      <c r="H15" s="11">
        <f t="shared" si="7"/>
        <v>367300.32</v>
      </c>
      <c r="I15" s="11">
        <f t="shared" si="7"/>
        <v>2633598.2400000002</v>
      </c>
      <c r="J15" s="11">
        <f t="shared" si="7"/>
        <v>2399101.92</v>
      </c>
      <c r="K15" s="11"/>
      <c r="L15" s="7">
        <f>SUM(B15:K15)</f>
        <v>16380125.520000001</v>
      </c>
    </row>
  </sheetData>
  <mergeCells count="2">
    <mergeCell ref="J1:L1"/>
    <mergeCell ref="A2:F2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5"/>
  <sheetViews>
    <sheetView zoomScale="80" zoomScaleNormal="80" workbookViewId="0">
      <selection activeCell="A13" sqref="A13"/>
    </sheetView>
  </sheetViews>
  <sheetFormatPr defaultRowHeight="12.75" x14ac:dyDescent="0.2"/>
  <cols>
    <col min="1" max="1" width="37.140625" customWidth="1"/>
    <col min="2" max="2" width="18.5703125" customWidth="1"/>
    <col min="3" max="3" width="18.42578125" customWidth="1"/>
    <col min="4" max="4" width="18.140625" customWidth="1"/>
    <col min="5" max="5" width="18.5703125" customWidth="1"/>
    <col min="6" max="6" width="18.7109375" customWidth="1"/>
    <col min="7" max="7" width="17.42578125" customWidth="1"/>
    <col min="8" max="8" width="17.28515625" customWidth="1"/>
    <col min="9" max="9" width="17.7109375" customWidth="1"/>
    <col min="10" max="10" width="20.5703125" customWidth="1"/>
    <col min="11" max="11" width="19.140625" customWidth="1"/>
    <col min="12" max="12" width="23.85546875" customWidth="1"/>
  </cols>
  <sheetData>
    <row r="1" spans="1:12" ht="25.5" x14ac:dyDescent="0.35">
      <c r="A1" s="1" t="s">
        <v>21</v>
      </c>
      <c r="J1" s="26" t="s">
        <v>0</v>
      </c>
      <c r="K1" s="26"/>
      <c r="L1" s="26"/>
    </row>
    <row r="2" spans="1:12" ht="18.75" x14ac:dyDescent="0.3">
      <c r="A2" s="27" t="s">
        <v>14</v>
      </c>
      <c r="B2" s="27"/>
      <c r="C2" s="27"/>
      <c r="D2" s="27"/>
      <c r="E2" s="27"/>
      <c r="F2" s="27"/>
      <c r="J2" s="19"/>
      <c r="K2" s="19"/>
      <c r="L2" s="19"/>
    </row>
    <row r="3" spans="1:12" ht="18.75" x14ac:dyDescent="0.3">
      <c r="A3" s="2"/>
      <c r="B3" s="17" t="s">
        <v>1</v>
      </c>
      <c r="C3" s="17" t="s">
        <v>2</v>
      </c>
      <c r="D3" s="20" t="s">
        <v>3</v>
      </c>
      <c r="E3" s="20" t="s">
        <v>4</v>
      </c>
      <c r="F3" s="17" t="s">
        <v>5</v>
      </c>
      <c r="G3" s="20" t="s">
        <v>6</v>
      </c>
      <c r="H3" s="20" t="s">
        <v>7</v>
      </c>
      <c r="I3" s="20" t="s">
        <v>8</v>
      </c>
      <c r="J3" s="20" t="s">
        <v>9</v>
      </c>
      <c r="K3" s="17" t="s">
        <v>10</v>
      </c>
      <c r="L3" s="18" t="s">
        <v>11</v>
      </c>
    </row>
    <row r="4" spans="1:12" ht="18.75" x14ac:dyDescent="0.3">
      <c r="A4" s="3" t="s">
        <v>12</v>
      </c>
      <c r="B4" s="4">
        <f>B5</f>
        <v>4547476.66</v>
      </c>
      <c r="C4" s="4">
        <f t="shared" ref="C4:K4" si="0">C5</f>
        <v>9850846.5</v>
      </c>
      <c r="D4" s="4">
        <f t="shared" si="0"/>
        <v>5581921.7800000003</v>
      </c>
      <c r="E4" s="4">
        <f t="shared" si="0"/>
        <v>1887597</v>
      </c>
      <c r="F4" s="4">
        <f t="shared" si="0"/>
        <v>8467917.7599999998</v>
      </c>
      <c r="G4" s="4">
        <f t="shared" si="0"/>
        <v>5179100.2</v>
      </c>
      <c r="H4" s="4">
        <f t="shared" si="0"/>
        <v>1075938.3999999999</v>
      </c>
      <c r="I4" s="4">
        <f t="shared" si="0"/>
        <v>2209572.96</v>
      </c>
      <c r="J4" s="4">
        <f t="shared" si="0"/>
        <v>2789471.84</v>
      </c>
      <c r="K4" s="4">
        <f t="shared" si="0"/>
        <v>23305897.940000001</v>
      </c>
      <c r="L4" s="4">
        <f t="shared" ref="L4:L7" si="1">SUM(B4:K4)</f>
        <v>64895741.040000007</v>
      </c>
    </row>
    <row r="5" spans="1:12" ht="56.25" x14ac:dyDescent="0.3">
      <c r="A5" s="5" t="s">
        <v>13</v>
      </c>
      <c r="B5" s="6">
        <v>4547476.66</v>
      </c>
      <c r="C5" s="6">
        <v>9850846.5</v>
      </c>
      <c r="D5" s="6">
        <v>5581921.7800000003</v>
      </c>
      <c r="E5" s="6">
        <v>1887597</v>
      </c>
      <c r="F5" s="6">
        <v>8467917.7599999998</v>
      </c>
      <c r="G5" s="6">
        <v>5179100.2</v>
      </c>
      <c r="H5" s="6">
        <v>1075938.3999999999</v>
      </c>
      <c r="I5" s="6">
        <v>2209572.96</v>
      </c>
      <c r="J5" s="6">
        <v>2789471.84</v>
      </c>
      <c r="K5" s="6">
        <v>23305897.940000001</v>
      </c>
      <c r="L5" s="7">
        <f t="shared" si="1"/>
        <v>64895741.040000007</v>
      </c>
    </row>
    <row r="6" spans="1:12" ht="18.75" x14ac:dyDescent="0.3">
      <c r="A6" s="8" t="s">
        <v>15</v>
      </c>
      <c r="B6" s="9"/>
      <c r="C6" s="9"/>
      <c r="D6" s="9"/>
      <c r="E6" s="9"/>
      <c r="F6" s="9"/>
      <c r="G6" s="9"/>
      <c r="H6" s="9"/>
      <c r="I6" s="9"/>
      <c r="J6" s="9"/>
      <c r="K6" s="9"/>
      <c r="L6" s="9">
        <f t="shared" si="1"/>
        <v>0</v>
      </c>
    </row>
    <row r="7" spans="1:12" ht="18.75" x14ac:dyDescent="0.3">
      <c r="A7" s="13" t="s">
        <v>22</v>
      </c>
      <c r="B7" s="6">
        <v>2718154</v>
      </c>
      <c r="C7" s="6">
        <v>2554519</v>
      </c>
      <c r="D7" s="6">
        <v>3227239</v>
      </c>
      <c r="E7" s="6">
        <v>863627</v>
      </c>
      <c r="F7" s="6">
        <v>1918162</v>
      </c>
      <c r="G7" s="6">
        <v>1590893</v>
      </c>
      <c r="H7" s="6">
        <v>545449</v>
      </c>
      <c r="I7" s="6">
        <v>890900</v>
      </c>
      <c r="J7" s="6">
        <v>1090897</v>
      </c>
      <c r="K7" s="6">
        <v>2672699</v>
      </c>
      <c r="L7" s="7">
        <f t="shared" si="1"/>
        <v>18072539</v>
      </c>
    </row>
    <row r="8" spans="1:12" ht="56.25" x14ac:dyDescent="0.3">
      <c r="A8" s="10" t="s">
        <v>23</v>
      </c>
      <c r="B8" s="11">
        <f>B9+B10</f>
        <v>1652952.8</v>
      </c>
      <c r="C8" s="11">
        <f t="shared" ref="C8:K8" si="2">C9+C10</f>
        <v>2780769.6799999997</v>
      </c>
      <c r="D8" s="11">
        <f t="shared" si="2"/>
        <v>4165131.93</v>
      </c>
      <c r="E8" s="11">
        <f t="shared" si="2"/>
        <v>2968699.83</v>
      </c>
      <c r="F8" s="11">
        <f t="shared" si="2"/>
        <v>3724174.76</v>
      </c>
      <c r="G8" s="11">
        <f t="shared" si="2"/>
        <v>2193340.48</v>
      </c>
      <c r="H8" s="11">
        <f t="shared" si="2"/>
        <v>367300.32</v>
      </c>
      <c r="I8" s="11">
        <f t="shared" si="2"/>
        <v>2633598.2400000002</v>
      </c>
      <c r="J8" s="11">
        <f t="shared" si="2"/>
        <v>2399101.92</v>
      </c>
      <c r="K8" s="11">
        <f t="shared" si="2"/>
        <v>5669949.5999999996</v>
      </c>
      <c r="L8" s="7">
        <f t="shared" ref="L8:L15" si="3">SUM(B8:K8)</f>
        <v>28555019.560000002</v>
      </c>
    </row>
    <row r="9" spans="1:12" ht="37.5" x14ac:dyDescent="0.3">
      <c r="A9" s="12" t="s">
        <v>24</v>
      </c>
      <c r="B9" s="6">
        <v>860882.4</v>
      </c>
      <c r="C9" s="6">
        <v>1113210</v>
      </c>
      <c r="D9" s="6">
        <v>1929564</v>
      </c>
      <c r="E9" s="6">
        <v>1009310.4</v>
      </c>
      <c r="F9" s="6">
        <v>1677236.4</v>
      </c>
      <c r="G9" s="6">
        <v>890568</v>
      </c>
      <c r="H9" s="6">
        <v>148428</v>
      </c>
      <c r="I9" s="6">
        <v>1038996</v>
      </c>
      <c r="J9" s="6">
        <v>1038996</v>
      </c>
      <c r="K9" s="6">
        <v>5669949.5999999996</v>
      </c>
      <c r="L9" s="7">
        <f t="shared" si="3"/>
        <v>15377140.799999999</v>
      </c>
    </row>
    <row r="10" spans="1:12" ht="37.5" x14ac:dyDescent="0.3">
      <c r="A10" s="12" t="s">
        <v>25</v>
      </c>
      <c r="B10" s="6">
        <v>792070.4</v>
      </c>
      <c r="C10" s="6">
        <v>1667559.68</v>
      </c>
      <c r="D10" s="6">
        <v>2235567.9300000002</v>
      </c>
      <c r="E10" s="6">
        <v>1959389.43</v>
      </c>
      <c r="F10" s="6">
        <v>2046938.36</v>
      </c>
      <c r="G10" s="6">
        <v>1302772.48</v>
      </c>
      <c r="H10" s="6">
        <v>218872.32000000001</v>
      </c>
      <c r="I10" s="6">
        <v>1594602.24</v>
      </c>
      <c r="J10" s="6">
        <v>1360105.92</v>
      </c>
      <c r="K10" s="6"/>
      <c r="L10" s="7">
        <f t="shared" si="3"/>
        <v>13177878.76</v>
      </c>
    </row>
    <row r="11" spans="1:12" ht="18.75" x14ac:dyDescent="0.3">
      <c r="A11" s="14" t="s">
        <v>16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6">
        <f t="shared" si="3"/>
        <v>0</v>
      </c>
    </row>
    <row r="12" spans="1:12" ht="56.25" x14ac:dyDescent="0.3">
      <c r="A12" s="10" t="s">
        <v>28</v>
      </c>
      <c r="B12" s="11">
        <f>B5-B7</f>
        <v>1829322.6600000001</v>
      </c>
      <c r="C12" s="11">
        <f t="shared" ref="C12:K12" si="4">C5-C7</f>
        <v>7296327.5</v>
      </c>
      <c r="D12" s="11">
        <f t="shared" si="4"/>
        <v>2354682.7800000003</v>
      </c>
      <c r="E12" s="11">
        <f t="shared" si="4"/>
        <v>1023970</v>
      </c>
      <c r="F12" s="11">
        <f t="shared" si="4"/>
        <v>6549755.7599999998</v>
      </c>
      <c r="G12" s="11">
        <f t="shared" si="4"/>
        <v>3588207.2</v>
      </c>
      <c r="H12" s="11">
        <f t="shared" si="4"/>
        <v>530489.39999999991</v>
      </c>
      <c r="I12" s="11">
        <f t="shared" si="4"/>
        <v>1318672.96</v>
      </c>
      <c r="J12" s="11">
        <f t="shared" si="4"/>
        <v>1698574.8399999999</v>
      </c>
      <c r="K12" s="11">
        <f t="shared" si="4"/>
        <v>20633198.940000001</v>
      </c>
      <c r="L12" s="7">
        <f t="shared" si="3"/>
        <v>46823202.040000007</v>
      </c>
    </row>
    <row r="13" spans="1:12" ht="112.5" x14ac:dyDescent="0.3">
      <c r="A13" s="10" t="s">
        <v>26</v>
      </c>
      <c r="B13" s="21">
        <f t="shared" ref="B13:K13" si="5">B8/B12*100</f>
        <v>90.358734199465928</v>
      </c>
      <c r="C13" s="11">
        <f t="shared" si="5"/>
        <v>38.111908765060228</v>
      </c>
      <c r="D13" s="21">
        <f t="shared" si="5"/>
        <v>176.88717840795522</v>
      </c>
      <c r="E13" s="21">
        <f t="shared" si="5"/>
        <v>289.92058654062134</v>
      </c>
      <c r="F13" s="11">
        <f t="shared" si="5"/>
        <v>56.859750141278553</v>
      </c>
      <c r="G13" s="21">
        <f t="shared" si="5"/>
        <v>61.126360818851253</v>
      </c>
      <c r="H13" s="21">
        <f t="shared" si="5"/>
        <v>69.238013049836638</v>
      </c>
      <c r="I13" s="21">
        <f t="shared" si="5"/>
        <v>199.71579913187878</v>
      </c>
      <c r="J13" s="21">
        <f t="shared" si="5"/>
        <v>141.24204971739721</v>
      </c>
      <c r="K13" s="11">
        <f t="shared" si="5"/>
        <v>27.479740860774154</v>
      </c>
      <c r="L13" s="7">
        <f t="shared" si="3"/>
        <v>1150.9401216331194</v>
      </c>
    </row>
    <row r="14" spans="1:12" ht="18.75" x14ac:dyDescent="0.3">
      <c r="A14" s="14" t="s">
        <v>17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6">
        <f t="shared" ref="L14" si="6">SUM(B14:K14)</f>
        <v>0</v>
      </c>
    </row>
    <row r="15" spans="1:12" ht="56.25" x14ac:dyDescent="0.3">
      <c r="A15" s="10" t="s">
        <v>27</v>
      </c>
      <c r="B15" s="11">
        <f t="shared" ref="B15:D15" si="7">B8</f>
        <v>1652952.8</v>
      </c>
      <c r="C15" s="11">
        <v>0</v>
      </c>
      <c r="D15" s="11">
        <f t="shared" si="7"/>
        <v>4165131.93</v>
      </c>
      <c r="E15" s="11">
        <f t="shared" ref="E15:J15" si="8">E8</f>
        <v>2968699.83</v>
      </c>
      <c r="F15" s="11">
        <v>0</v>
      </c>
      <c r="G15" s="11">
        <f t="shared" si="8"/>
        <v>2193340.48</v>
      </c>
      <c r="H15" s="11">
        <f t="shared" si="8"/>
        <v>367300.32</v>
      </c>
      <c r="I15" s="11">
        <f t="shared" si="8"/>
        <v>2633598.2400000002</v>
      </c>
      <c r="J15" s="11">
        <f t="shared" si="8"/>
        <v>2399101.92</v>
      </c>
      <c r="K15" s="11">
        <v>0</v>
      </c>
      <c r="L15" s="7">
        <f t="shared" si="3"/>
        <v>16380125.520000001</v>
      </c>
    </row>
  </sheetData>
  <mergeCells count="2">
    <mergeCell ref="J1:L1"/>
    <mergeCell ref="A2:F2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2024</vt:lpstr>
      <vt:lpstr>2025</vt:lpstr>
      <vt:lpstr>2026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RAYFO</dc:creator>
  <cp:lastModifiedBy>admin</cp:lastModifiedBy>
  <cp:revision>87</cp:revision>
  <cp:lastPrinted>2023-10-24T02:43:34Z</cp:lastPrinted>
  <dcterms:created xsi:type="dcterms:W3CDTF">2012-11-02T04:04:07Z</dcterms:created>
  <dcterms:modified xsi:type="dcterms:W3CDTF">2023-11-17T04:04:22Z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